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queryTables/queryTable1.xml" ContentType="application/vnd.openxmlformats-officedocument.spreadsheetml.query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mc:AlternateContent xmlns:mc="http://schemas.openxmlformats.org/markup-compatibility/2006">
    <mc:Choice Requires="x15">
      <x15ac:absPath xmlns:x15ac="http://schemas.microsoft.com/office/spreadsheetml/2010/11/ac" url="C:\Users\LEGION\Desktop\10G2_FRITZ\Spreadsheets 2021\"/>
    </mc:Choice>
  </mc:AlternateContent>
  <xr:revisionPtr revIDLastSave="0" documentId="8_{102444D6-39CF-42B2-9447-5F56215AEC32}" xr6:coauthVersionLast="47" xr6:coauthVersionMax="47" xr10:uidLastSave="{00000000-0000-0000-0000-000000000000}"/>
  <bookViews>
    <workbookView xWindow="-108" yWindow="-108" windowWidth="23256" windowHeight="12252" tabRatio="622" activeTab="10" xr2:uid="{00000000-000D-0000-FFFF-FFFF00000000}"/>
  </bookViews>
  <sheets>
    <sheet name="Introduction" sheetId="8" r:id="rId1"/>
    <sheet name="Absolute Cell Referencing" sheetId="6" r:id="rId2"/>
    <sheet name="VLOOKUP" sheetId="1" r:id="rId3"/>
    <sheet name="Exam Question" sheetId="10" r:id="rId4"/>
    <sheet name="HLOOKUP" sheetId="2" r:id="rId5"/>
    <sheet name="LookUP" sheetId="5" r:id="rId6"/>
    <sheet name="If " sheetId="4" r:id="rId7"/>
    <sheet name="Exam Practise" sheetId="9" r:id="rId8"/>
    <sheet name="SUMIF" sheetId="3" r:id="rId9"/>
    <sheet name="Exam Sumif" sheetId="11" r:id="rId10"/>
    <sheet name="Average, MAX &amp; MIN" sheetId="7" r:id="rId11"/>
  </sheets>
  <definedNames>
    <definedName name="N8phone" localSheetId="7">'Exam Practise'!$B$13:$G$88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5" i="1" l="1"/>
  <c r="D27" i="6" l="1"/>
  <c r="E27" i="6" s="1"/>
  <c r="F27" i="6" s="1"/>
  <c r="G27" i="6" s="1"/>
  <c r="D28" i="6"/>
  <c r="E28" i="6" s="1"/>
  <c r="F28" i="6" s="1"/>
  <c r="G28" i="6" s="1"/>
  <c r="D29" i="6"/>
  <c r="E29" i="6" s="1"/>
  <c r="F29" i="6" s="1"/>
  <c r="G29" i="6" s="1"/>
  <c r="D30" i="6"/>
  <c r="E30" i="6" s="1"/>
  <c r="F30" i="6" s="1"/>
  <c r="G30" i="6" s="1"/>
  <c r="D31" i="6"/>
  <c r="E31" i="6" s="1"/>
  <c r="F31" i="6" s="1"/>
  <c r="G31" i="6" s="1"/>
  <c r="D32" i="6"/>
  <c r="E32" i="6" s="1"/>
  <c r="F32" i="6" s="1"/>
  <c r="G32" i="6" s="1"/>
  <c r="D26" i="6"/>
  <c r="E26" i="6" s="1"/>
  <c r="F26" i="6" s="1"/>
  <c r="G26" i="6" s="1"/>
  <c r="G33" i="6" s="1"/>
  <c r="L18" i="6" l="1"/>
  <c r="A3" i="11"/>
  <c r="A4" i="11"/>
  <c r="A5" i="11"/>
  <c r="A6" i="11"/>
  <c r="A7" i="11"/>
  <c r="A8" i="11"/>
  <c r="A2" i="11"/>
  <c r="R3" i="9"/>
  <c r="S3" i="9" s="1"/>
  <c r="R4" i="9"/>
  <c r="S4" i="9" s="1"/>
  <c r="R5" i="9"/>
  <c r="S5" i="9" s="1"/>
  <c r="R6" i="9"/>
  <c r="S6" i="9" s="1"/>
  <c r="R7" i="9"/>
  <c r="S7" i="9" s="1"/>
  <c r="R8" i="9"/>
  <c r="S8" i="9" s="1"/>
  <c r="R9" i="9"/>
  <c r="S9" i="9" s="1"/>
  <c r="R10" i="9"/>
  <c r="S10" i="9" s="1"/>
  <c r="R11" i="9"/>
  <c r="S11" i="9" s="1"/>
  <c r="R12" i="9"/>
  <c r="S12" i="9" s="1"/>
  <c r="R13" i="9"/>
  <c r="S13" i="9" s="1"/>
  <c r="R14" i="9"/>
  <c r="S14" i="9" s="1"/>
  <c r="R15" i="9"/>
  <c r="S15" i="9" s="1"/>
  <c r="R16" i="9"/>
  <c r="S16" i="9" s="1"/>
  <c r="R17" i="9"/>
  <c r="S17" i="9" s="1"/>
  <c r="R18" i="9"/>
  <c r="S18" i="9" s="1"/>
  <c r="R19" i="9"/>
  <c r="S19" i="9" s="1"/>
  <c r="R20" i="9"/>
  <c r="S20" i="9" s="1"/>
  <c r="R21" i="9"/>
  <c r="S21" i="9" s="1"/>
  <c r="R22" i="9"/>
  <c r="S22" i="9" s="1"/>
  <c r="R23" i="9"/>
  <c r="S23" i="9" s="1"/>
  <c r="R24" i="9"/>
  <c r="S24" i="9" s="1"/>
  <c r="R25" i="9"/>
  <c r="S25" i="9" s="1"/>
  <c r="R26" i="9"/>
  <c r="S26" i="9" s="1"/>
  <c r="R27" i="9"/>
  <c r="S27" i="9" s="1"/>
  <c r="R28" i="9"/>
  <c r="S28" i="9" s="1"/>
  <c r="R29" i="9"/>
  <c r="S29" i="9" s="1"/>
  <c r="R30" i="9"/>
  <c r="S30" i="9" s="1"/>
  <c r="R31" i="9"/>
  <c r="S31" i="9" s="1"/>
  <c r="R32" i="9"/>
  <c r="S32" i="9" s="1"/>
  <c r="R33" i="9"/>
  <c r="S33" i="9" s="1"/>
  <c r="R34" i="9"/>
  <c r="S34" i="9" s="1"/>
  <c r="R35" i="9"/>
  <c r="S35" i="9" s="1"/>
  <c r="R36" i="9"/>
  <c r="S36" i="9" s="1"/>
  <c r="R37" i="9"/>
  <c r="S37" i="9" s="1"/>
  <c r="R38" i="9"/>
  <c r="S38" i="9" s="1"/>
  <c r="R39" i="9"/>
  <c r="S39" i="9" s="1"/>
  <c r="R40" i="9"/>
  <c r="S40" i="9" s="1"/>
  <c r="R41" i="9"/>
  <c r="S41" i="9" s="1"/>
  <c r="R42" i="9"/>
  <c r="S42" i="9" s="1"/>
  <c r="R43" i="9"/>
  <c r="S43" i="9" s="1"/>
  <c r="R44" i="9"/>
  <c r="S44" i="9" s="1"/>
  <c r="R45" i="9"/>
  <c r="S45" i="9" s="1"/>
  <c r="R46" i="9"/>
  <c r="S46" i="9" s="1"/>
  <c r="R47" i="9"/>
  <c r="S47" i="9" s="1"/>
  <c r="R48" i="9"/>
  <c r="S48" i="9" s="1"/>
  <c r="R49" i="9"/>
  <c r="S49" i="9" s="1"/>
  <c r="R50" i="9"/>
  <c r="S50" i="9" s="1"/>
  <c r="R51" i="9"/>
  <c r="S51" i="9" s="1"/>
  <c r="R52" i="9"/>
  <c r="S52" i="9" s="1"/>
  <c r="R53" i="9"/>
  <c r="S53" i="9" s="1"/>
  <c r="R54" i="9"/>
  <c r="S54" i="9" s="1"/>
  <c r="R55" i="9"/>
  <c r="S55" i="9" s="1"/>
  <c r="R56" i="9"/>
  <c r="S56" i="9" s="1"/>
  <c r="R57" i="9"/>
  <c r="S57" i="9" s="1"/>
  <c r="R58" i="9"/>
  <c r="S58" i="9" s="1"/>
  <c r="R59" i="9"/>
  <c r="S59" i="9" s="1"/>
  <c r="R60" i="9"/>
  <c r="S60" i="9" s="1"/>
  <c r="R61" i="9"/>
  <c r="S61" i="9" s="1"/>
  <c r="R62" i="9"/>
  <c r="S62" i="9" s="1"/>
  <c r="R63" i="9"/>
  <c r="S63" i="9" s="1"/>
  <c r="R64" i="9"/>
  <c r="S64" i="9" s="1"/>
  <c r="R65" i="9"/>
  <c r="S65" i="9" s="1"/>
  <c r="R66" i="9"/>
  <c r="S66" i="9" s="1"/>
  <c r="R67" i="9"/>
  <c r="S67" i="9" s="1"/>
  <c r="R68" i="9"/>
  <c r="S68" i="9" s="1"/>
  <c r="R69" i="9"/>
  <c r="S69" i="9" s="1"/>
  <c r="R70" i="9"/>
  <c r="S70" i="9" s="1"/>
  <c r="R71" i="9"/>
  <c r="S71" i="9" s="1"/>
  <c r="R72" i="9"/>
  <c r="S72" i="9" s="1"/>
  <c r="R73" i="9"/>
  <c r="S73" i="9" s="1"/>
  <c r="R74" i="9"/>
  <c r="S74" i="9" s="1"/>
  <c r="R75" i="9"/>
  <c r="S75" i="9" s="1"/>
  <c r="R2" i="9"/>
  <c r="S2" i="9" s="1"/>
  <c r="H10" i="6"/>
  <c r="H11" i="6"/>
  <c r="H12" i="6"/>
  <c r="H13" i="6"/>
  <c r="H14" i="6"/>
  <c r="H15" i="6"/>
  <c r="H16" i="6"/>
  <c r="H17" i="6"/>
  <c r="H18" i="6"/>
  <c r="H19" i="6"/>
  <c r="H9" i="6"/>
  <c r="N12" i="3"/>
  <c r="N13" i="3"/>
  <c r="N14" i="3"/>
  <c r="N15" i="3"/>
  <c r="N16" i="3"/>
  <c r="N17" i="3"/>
  <c r="N18" i="3"/>
  <c r="N19" i="3"/>
  <c r="N20" i="3"/>
  <c r="N11" i="3"/>
  <c r="F10" i="2"/>
  <c r="F11" i="2"/>
  <c r="F12" i="2"/>
  <c r="F13" i="2"/>
  <c r="F9" i="2"/>
  <c r="L19" i="6" l="1"/>
  <c r="L20" i="6" s="1"/>
  <c r="F8" i="1"/>
  <c r="F9" i="1"/>
  <c r="F10" i="1"/>
  <c r="F11" i="1"/>
  <c r="F12" i="1"/>
  <c r="F13" i="1"/>
  <c r="F14" i="1"/>
  <c r="F15" i="1"/>
  <c r="F16" i="1"/>
  <c r="F17" i="1"/>
  <c r="F18" i="1"/>
  <c r="F19" i="1"/>
  <c r="F20" i="1"/>
  <c r="F7"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N8phone" type="6" refreshedVersion="6" background="1" saveData="1">
    <textPr codePage="850" sourceFile="C:\Users\kelly\Documents\Gran Canaria\Year 11\Spreadsheet\N8phone.csv" tab="0" comma="1">
      <textFields count="6">
        <textField/>
        <textField/>
        <textField/>
        <textField/>
        <textField/>
        <textField/>
      </textFields>
    </textPr>
  </connection>
</connections>
</file>

<file path=xl/sharedStrings.xml><?xml version="1.0" encoding="utf-8"?>
<sst xmlns="http://schemas.openxmlformats.org/spreadsheetml/2006/main" count="607" uniqueCount="247">
  <si>
    <t>Cambridge Exam Functions</t>
  </si>
  <si>
    <t>VLOOKUP Function</t>
  </si>
  <si>
    <t>Item ID</t>
  </si>
  <si>
    <t>Item Type</t>
  </si>
  <si>
    <t>Number Sold</t>
  </si>
  <si>
    <t>Cost Per Item</t>
  </si>
  <si>
    <t>Total Income</t>
  </si>
  <si>
    <t>DT789</t>
  </si>
  <si>
    <t>MK682</t>
  </si>
  <si>
    <t>RE911</t>
  </si>
  <si>
    <t>RE245</t>
  </si>
  <si>
    <t>JS944</t>
  </si>
  <si>
    <t>DF456</t>
  </si>
  <si>
    <t>UJ383</t>
  </si>
  <si>
    <t>WE321</t>
  </si>
  <si>
    <t>JK876</t>
  </si>
  <si>
    <t>CF665</t>
  </si>
  <si>
    <t>KK446</t>
  </si>
  <si>
    <t>Shoe</t>
  </si>
  <si>
    <t>Boot</t>
  </si>
  <si>
    <t>Sandal</t>
  </si>
  <si>
    <t>Slipper</t>
  </si>
  <si>
    <t>A spreadsheet term. Short for 'Vertical Lookup'.
In spreadsheets it is very common to want to 'look up' one thing against another. For example, you may want to look up the price of a certain product. Example of what the formula looks like  =VLOOKUP("APPLE", A1:B2, 2)</t>
  </si>
  <si>
    <t xml:space="preserve">C02 Emissions </t>
  </si>
  <si>
    <t>0 - 100</t>
  </si>
  <si>
    <t>101 - 110</t>
  </si>
  <si>
    <t>111 - 120</t>
  </si>
  <si>
    <t>121 - 130</t>
  </si>
  <si>
    <t>131 - 140</t>
  </si>
  <si>
    <t>141 - 150</t>
  </si>
  <si>
    <t xml:space="preserve">151 - 165 </t>
  </si>
  <si>
    <t>166 - 175</t>
  </si>
  <si>
    <t>176 - 185</t>
  </si>
  <si>
    <t>186 - 200</t>
  </si>
  <si>
    <t>201 - 225</t>
  </si>
  <si>
    <t>226 - 255</t>
  </si>
  <si>
    <t>Over 255</t>
  </si>
  <si>
    <t>Exercise 1</t>
  </si>
  <si>
    <t>Car</t>
  </si>
  <si>
    <t>Emissions</t>
  </si>
  <si>
    <t>Rate</t>
  </si>
  <si>
    <t>Opel Astra</t>
  </si>
  <si>
    <t>Citreon C2</t>
  </si>
  <si>
    <t>BMW S3</t>
  </si>
  <si>
    <t>Ford Fiesta</t>
  </si>
  <si>
    <t>Hyundi Accent</t>
  </si>
  <si>
    <t>Toyota Yaris</t>
  </si>
  <si>
    <t>Nissan Versa</t>
  </si>
  <si>
    <t>Kia Rio</t>
  </si>
  <si>
    <t>Mazda 2</t>
  </si>
  <si>
    <t>Ford Focus</t>
  </si>
  <si>
    <t>Ford Fusion</t>
  </si>
  <si>
    <t>201 - 245</t>
  </si>
  <si>
    <t>151 - 165</t>
  </si>
  <si>
    <t>Exercise 2</t>
  </si>
  <si>
    <t>Tax Rate £</t>
  </si>
  <si>
    <t>Road Tax Rate (per year)</t>
  </si>
  <si>
    <t>ISO Code</t>
  </si>
  <si>
    <t>Currency Rate</t>
  </si>
  <si>
    <t>Country Name</t>
  </si>
  <si>
    <t>Currency Name</t>
  </si>
  <si>
    <t>Parity</t>
  </si>
  <si>
    <t>PL</t>
  </si>
  <si>
    <t>HU</t>
  </si>
  <si>
    <t>SK</t>
  </si>
  <si>
    <t>AT</t>
  </si>
  <si>
    <t>DE</t>
  </si>
  <si>
    <t>SI</t>
  </si>
  <si>
    <t>FR</t>
  </si>
  <si>
    <t>IT</t>
  </si>
  <si>
    <t>HR</t>
  </si>
  <si>
    <t>CH</t>
  </si>
  <si>
    <t>CZ</t>
  </si>
  <si>
    <t>Poland</t>
  </si>
  <si>
    <t>Hungary</t>
  </si>
  <si>
    <t>Slovakia</t>
  </si>
  <si>
    <t>Austria</t>
  </si>
  <si>
    <t>Germany</t>
  </si>
  <si>
    <t>Slovenia</t>
  </si>
  <si>
    <t>France</t>
  </si>
  <si>
    <t>Italy</t>
  </si>
  <si>
    <t>Croatia</t>
  </si>
  <si>
    <t>Switzerland</t>
  </si>
  <si>
    <t>Czech Republic</t>
  </si>
  <si>
    <t>Zloty</t>
  </si>
  <si>
    <t>Forint</t>
  </si>
  <si>
    <t>Euro</t>
  </si>
  <si>
    <t>Kuna</t>
  </si>
  <si>
    <t>Franc Suisse</t>
  </si>
  <si>
    <t>Czech Koruna</t>
  </si>
  <si>
    <t>Exercise 3</t>
  </si>
  <si>
    <t>HLOOKUP Function</t>
  </si>
  <si>
    <t>Microsoft Excel lookup is a Microsoft Excel function that searches for values in a column or row of a spreadsheet list or table. The V in VLOOKUP stands for vertical (column) while the H in HLOOKUP stands for horizontal (row).</t>
  </si>
  <si>
    <t>Order ID</t>
  </si>
  <si>
    <t>Subtotal</t>
  </si>
  <si>
    <t>Region</t>
  </si>
  <si>
    <t>Shipping</t>
  </si>
  <si>
    <t>Total</t>
  </si>
  <si>
    <t>West</t>
  </si>
  <si>
    <t>North</t>
  </si>
  <si>
    <t>South</t>
  </si>
  <si>
    <t>Shipping Rates</t>
  </si>
  <si>
    <t>Zone</t>
  </si>
  <si>
    <t>East</t>
  </si>
  <si>
    <t>Student Name</t>
  </si>
  <si>
    <t>Marks in Maths</t>
  </si>
  <si>
    <t>Marks in English</t>
  </si>
  <si>
    <t>Marks in Science</t>
  </si>
  <si>
    <t>Andy</t>
  </si>
  <si>
    <t>Dough</t>
  </si>
  <si>
    <t>Steve</t>
  </si>
  <si>
    <t>Glen</t>
  </si>
  <si>
    <t>Mark</t>
  </si>
  <si>
    <t>Symon</t>
  </si>
  <si>
    <t>Tim</t>
  </si>
  <si>
    <t>Jack</t>
  </si>
  <si>
    <t>LookUP Marks in Science</t>
  </si>
  <si>
    <t>LOOKUP Function</t>
  </si>
  <si>
    <t>Product</t>
  </si>
  <si>
    <t>Price</t>
  </si>
  <si>
    <t>Description</t>
  </si>
  <si>
    <t>Boom01</t>
  </si>
  <si>
    <t>Flying Range is 10</t>
  </si>
  <si>
    <t>Boom08</t>
  </si>
  <si>
    <t>Flying Range is 110</t>
  </si>
  <si>
    <t>Boom09</t>
  </si>
  <si>
    <t>Flying Range is 160</t>
  </si>
  <si>
    <t>Boom02</t>
  </si>
  <si>
    <t>Flying Range is 20</t>
  </si>
  <si>
    <t>Boom03</t>
  </si>
  <si>
    <t>Flying Range is 50</t>
  </si>
  <si>
    <t>Boom04</t>
  </si>
  <si>
    <t>Flying Range is 60</t>
  </si>
  <si>
    <t>Boom05</t>
  </si>
  <si>
    <t>Flying Range is 70</t>
  </si>
  <si>
    <t>Boom06</t>
  </si>
  <si>
    <t>Flying Range is 80</t>
  </si>
  <si>
    <t>Boom07</t>
  </si>
  <si>
    <t>Flying Range is 85</t>
  </si>
  <si>
    <t>Although LOOKUP was one of the first functions in a spreadsheet, the VLOOKUP can do almost everything that the LOOKUP does and more. The one thing that the LOOKUP can do that the VLOOKUP (or HLOOKUP) can't do is retrieve a value to the left or above a lookup_value column or row; it can also have a column and a row area. LOOKUP function must have the lookup_vector sorted in ascending order. LOOKUP looks up the greatest value that does not exceed a specified value anywhere in a table or range.</t>
  </si>
  <si>
    <t>A 'conditional statement' often used within a spreadsheet.
An IF statement checks to see if a statement is true or false and then does one of two things depending on the result.</t>
  </si>
  <si>
    <t>Target Met</t>
  </si>
  <si>
    <t>Complete an if statement for to show if more that 5 sold target has been met.</t>
  </si>
  <si>
    <t>Total Sales</t>
  </si>
  <si>
    <t>If and nested If Function</t>
  </si>
  <si>
    <t>Staff</t>
  </si>
  <si>
    <t>Sales</t>
  </si>
  <si>
    <t>Comission Earned</t>
  </si>
  <si>
    <t>John</t>
  </si>
  <si>
    <t>Bill</t>
  </si>
  <si>
    <t>Sally</t>
  </si>
  <si>
    <t>Amanda</t>
  </si>
  <si>
    <t>Sales per month</t>
  </si>
  <si>
    <t>1 to 10</t>
  </si>
  <si>
    <t>11 to 20</t>
  </si>
  <si>
    <t>Over 20</t>
  </si>
  <si>
    <t>Commission Rate</t>
  </si>
  <si>
    <t>Sumif Function</t>
  </si>
  <si>
    <t>Shoe Total</t>
  </si>
  <si>
    <t>Sales of the month</t>
  </si>
  <si>
    <t>Date</t>
  </si>
  <si>
    <t>QTY</t>
  </si>
  <si>
    <t>Pen</t>
  </si>
  <si>
    <t>Post-it</t>
  </si>
  <si>
    <t>Paper</t>
  </si>
  <si>
    <t>Glue</t>
  </si>
  <si>
    <t>Qty</t>
  </si>
  <si>
    <t>Average, Max and Min Function</t>
  </si>
  <si>
    <t>Average</t>
  </si>
  <si>
    <t>Max</t>
  </si>
  <si>
    <t>Min</t>
  </si>
  <si>
    <t>Average Sales</t>
  </si>
  <si>
    <t>Max Sales</t>
  </si>
  <si>
    <t>Min Sales</t>
  </si>
  <si>
    <t>Absolute Cell Referencing</t>
  </si>
  <si>
    <t>Sale Discount</t>
  </si>
  <si>
    <t>Sale Price</t>
  </si>
  <si>
    <t>Ice Cream</t>
  </si>
  <si>
    <t>Number of Students</t>
  </si>
  <si>
    <t>Cost of ice creams</t>
  </si>
  <si>
    <t>Price of ice cream</t>
  </si>
  <si>
    <t>Vanilla</t>
  </si>
  <si>
    <t>Strawberry</t>
  </si>
  <si>
    <t>Chocolate</t>
  </si>
  <si>
    <t>Banana</t>
  </si>
  <si>
    <t>Coffee</t>
  </si>
  <si>
    <t>Rum and Raisin</t>
  </si>
  <si>
    <t>Black cherry</t>
  </si>
  <si>
    <t>total cost</t>
  </si>
  <si>
    <t>VAT</t>
  </si>
  <si>
    <t>Phone Model</t>
  </si>
  <si>
    <t>Price              (Ex VAT)</t>
  </si>
  <si>
    <t>Price        (inc VAT)</t>
  </si>
  <si>
    <t>Sale discount</t>
  </si>
  <si>
    <t>BlackBerry Curve</t>
  </si>
  <si>
    <t>HTC Wildfire</t>
  </si>
  <si>
    <t xml:space="preserve">Sony Ericsson Cedar </t>
  </si>
  <si>
    <t>Rio Black</t>
  </si>
  <si>
    <t>LG GS290</t>
  </si>
  <si>
    <t>Samsung Galaxy</t>
  </si>
  <si>
    <t>Nokia E5</t>
  </si>
  <si>
    <t>SCode</t>
  </si>
  <si>
    <t>GBA</t>
  </si>
  <si>
    <t>GBR</t>
  </si>
  <si>
    <t>LEX</t>
  </si>
  <si>
    <t>MAR</t>
  </si>
  <si>
    <t>RSP</t>
  </si>
  <si>
    <t>SMO</t>
  </si>
  <si>
    <t>VCR</t>
  </si>
  <si>
    <t>Duration</t>
  </si>
  <si>
    <t>Minutes</t>
  </si>
  <si>
    <t>Seconds</t>
  </si>
  <si>
    <t>Length</t>
  </si>
  <si>
    <t>Webpage</t>
  </si>
  <si>
    <t>Code</t>
  </si>
  <si>
    <t>BH</t>
  </si>
  <si>
    <t>This is the J9Code.CSV sheet Data</t>
  </si>
  <si>
    <t>C</t>
  </si>
  <si>
    <t>D</t>
  </si>
  <si>
    <t xml:space="preserve">A </t>
  </si>
  <si>
    <t>Accomodation</t>
  </si>
  <si>
    <t>EH</t>
  </si>
  <si>
    <t>Beginners holidays</t>
  </si>
  <si>
    <t>FP</t>
  </si>
  <si>
    <t>Contact us</t>
  </si>
  <si>
    <t>H</t>
  </si>
  <si>
    <t>Dolphin experience</t>
  </si>
  <si>
    <t>HOL</t>
  </si>
  <si>
    <t>DD</t>
  </si>
  <si>
    <t>Drift diving</t>
  </si>
  <si>
    <t>Experienced holidays</t>
  </si>
  <si>
    <t>Family packages</t>
  </si>
  <si>
    <t>Homepage</t>
  </si>
  <si>
    <t>Holidays</t>
  </si>
  <si>
    <t>L</t>
  </si>
  <si>
    <t>Liveaboard</t>
  </si>
  <si>
    <t>W</t>
  </si>
  <si>
    <t>Wreck diving</t>
  </si>
  <si>
    <t>PageCode</t>
  </si>
  <si>
    <t>When finished change the name to any of the above and see what happens.</t>
  </si>
  <si>
    <t>When finished change the ISO code to any of the codes below and see what happens</t>
  </si>
  <si>
    <t xml:space="preserve">Think you may have difficulty with some of the functions? When you see this icon click on to take you to a video tutorial </t>
  </si>
  <si>
    <t>Click on any of the topics below to revise</t>
  </si>
  <si>
    <t>Look Up the marks for Science</t>
  </si>
  <si>
    <t>vat</t>
  </si>
  <si>
    <t>new total</t>
  </si>
  <si>
    <t xml:space="preserve">Welcome to CIE exam spreadsheet practical support. All functions have been specified the exam board and are very likely to appear in your final practical exam. Revise every function or select from the centents on the right hand side.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</si>
</sst>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164" formatCode="&quot;£&quot;#,##0.00;\-&quot;£&quot;#,##0.00"/>
    <numFmt numFmtId="165" formatCode="_-&quot;£&quot;* #,##0.00_-;\-&quot;£&quot;* #,##0.00_-;_-&quot;£&quot;* &quot;-&quot;??_-;_-@_-"/>
    <numFmt numFmtId="166" formatCode="&quot;£&quot;#,##0.00"/>
    <numFmt numFmtId="167" formatCode="0.0%"/>
  </numFmts>
  <fonts count="20" x14ac:knownFonts="1">
    <font>
      <sz val="11"/>
      <color theme="1"/>
      <name val="Calibri"/>
      <family val="2"/>
      <scheme val="minor"/>
    </font>
    <font>
      <sz val="11"/>
      <color theme="1"/>
      <name val="Calibri"/>
      <family val="2"/>
      <scheme val="minor"/>
    </font>
    <font>
      <b/>
      <sz val="11"/>
      <color theme="1"/>
      <name val="Calibri"/>
      <family val="2"/>
      <scheme val="minor"/>
    </font>
    <font>
      <sz val="28"/>
      <color rgb="FFFFC000"/>
      <name val="Arial Rounded MT Bold"/>
      <family val="2"/>
    </font>
    <font>
      <sz val="14"/>
      <color rgb="FFFFFF00"/>
      <name val="Arial Rounded MT Bold"/>
      <family val="2"/>
    </font>
    <font>
      <b/>
      <sz val="11"/>
      <color theme="0"/>
      <name val="Calibri"/>
      <family val="2"/>
      <scheme val="minor"/>
    </font>
    <font>
      <sz val="11"/>
      <color theme="0"/>
      <name val="Calibri"/>
      <family val="2"/>
      <scheme val="minor"/>
    </font>
    <font>
      <b/>
      <u/>
      <sz val="11"/>
      <color theme="1"/>
      <name val="Calibri"/>
      <family val="2"/>
      <scheme val="minor"/>
    </font>
    <font>
      <b/>
      <u/>
      <sz val="20"/>
      <color rgb="FFFFC000"/>
      <name val="Arial Rounded MT Bold"/>
      <family val="2"/>
    </font>
    <font>
      <b/>
      <u/>
      <sz val="9"/>
      <color theme="1"/>
      <name val="Calibri"/>
      <family val="2"/>
      <scheme val="minor"/>
    </font>
    <font>
      <sz val="10"/>
      <color theme="1"/>
      <name val="Calibri"/>
      <family val="2"/>
      <scheme val="minor"/>
    </font>
    <font>
      <b/>
      <sz val="10"/>
      <name val="Arial"/>
      <family val="2"/>
    </font>
    <font>
      <sz val="12"/>
      <color theme="1"/>
      <name val="Calibri"/>
      <family val="2"/>
      <scheme val="minor"/>
    </font>
    <font>
      <sz val="12"/>
      <name val="Tahoma"/>
      <family val="2"/>
    </font>
    <font>
      <b/>
      <sz val="12"/>
      <name val="Tahoma"/>
      <family val="2"/>
    </font>
    <font>
      <sz val="16"/>
      <name val="Arial"/>
      <family val="2"/>
    </font>
    <font>
      <i/>
      <u/>
      <sz val="11"/>
      <color theme="1"/>
      <name val="Calibri"/>
      <family val="2"/>
      <scheme val="minor"/>
    </font>
    <font>
      <b/>
      <sz val="11"/>
      <color rgb="FFFFC000"/>
      <name val="Calibri"/>
      <family val="2"/>
      <scheme val="minor"/>
    </font>
    <font>
      <sz val="16"/>
      <name val="Arial Rounded MT Bold"/>
      <family val="2"/>
    </font>
    <font>
      <sz val="11"/>
      <color rgb="FFFF0000"/>
      <name val="Calibri"/>
      <family val="2"/>
      <scheme val="minor"/>
    </font>
  </fonts>
  <fills count="30">
    <fill>
      <patternFill patternType="none"/>
    </fill>
    <fill>
      <patternFill patternType="gray125"/>
    </fill>
    <fill>
      <patternFill patternType="solid">
        <fgColor rgb="FFFF000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CC99FF"/>
        <bgColor indexed="64"/>
      </patternFill>
    </fill>
    <fill>
      <patternFill patternType="solid">
        <fgColor rgb="FFFFFF00"/>
        <bgColor indexed="64"/>
      </patternFill>
    </fill>
    <fill>
      <patternFill patternType="solid">
        <fgColor rgb="FFFFCCFF"/>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006600"/>
        <bgColor indexed="64"/>
      </patternFill>
    </fill>
    <fill>
      <patternFill patternType="solid">
        <fgColor rgb="FFCCFFFF"/>
        <bgColor indexed="64"/>
      </patternFill>
    </fill>
    <fill>
      <patternFill patternType="solid">
        <fgColor rgb="FF0066FF"/>
        <bgColor indexed="64"/>
      </patternFill>
    </fill>
    <fill>
      <patternFill patternType="solid">
        <fgColor rgb="FFCCFFCC"/>
        <bgColor indexed="64"/>
      </patternFill>
    </fill>
    <fill>
      <patternFill patternType="solid">
        <fgColor theme="5" tint="0.39997558519241921"/>
        <bgColor indexed="64"/>
      </patternFill>
    </fill>
    <fill>
      <patternFill patternType="solid">
        <fgColor rgb="FF00B050"/>
        <bgColor indexed="64"/>
      </patternFill>
    </fill>
    <fill>
      <patternFill patternType="solid">
        <fgColor rgb="FF7030A0"/>
        <bgColor indexed="64"/>
      </patternFill>
    </fill>
    <fill>
      <patternFill patternType="solid">
        <fgColor theme="8" tint="0.39997558519241921"/>
        <bgColor indexed="64"/>
      </patternFill>
    </fill>
    <fill>
      <patternFill patternType="solid">
        <fgColor rgb="FFC00000"/>
        <bgColor indexed="64"/>
      </patternFill>
    </fill>
    <fill>
      <patternFill patternType="solid">
        <fgColor rgb="FFD38583"/>
        <bgColor indexed="64"/>
      </patternFill>
    </fill>
    <fill>
      <patternFill patternType="solid">
        <fgColor rgb="FF44A9C4"/>
        <bgColor indexed="64"/>
      </patternFill>
    </fill>
  </fills>
  <borders count="5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ck">
        <color indexed="64"/>
      </right>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top style="thick">
        <color indexed="64"/>
      </top>
      <bottom style="double">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334">
    <xf numFmtId="0" fontId="0" fillId="0" borderId="0" xfId="0"/>
    <xf numFmtId="0" fontId="0" fillId="5" borderId="12" xfId="0" applyFill="1" applyBorder="1"/>
    <xf numFmtId="0" fontId="0" fillId="5" borderId="13" xfId="0" applyFill="1" applyBorder="1"/>
    <xf numFmtId="0" fontId="0" fillId="5" borderId="13" xfId="0" applyFill="1" applyBorder="1" applyAlignment="1">
      <alignment horizontal="center"/>
    </xf>
    <xf numFmtId="165" fontId="0" fillId="5" borderId="13" xfId="1" applyFont="1" applyFill="1" applyBorder="1"/>
    <xf numFmtId="165" fontId="0" fillId="5" borderId="14" xfId="1" applyFont="1" applyFill="1" applyBorder="1"/>
    <xf numFmtId="0" fontId="0" fillId="5" borderId="15" xfId="0" applyFill="1" applyBorder="1"/>
    <xf numFmtId="0" fontId="0" fillId="5" borderId="10" xfId="0" applyFill="1" applyBorder="1"/>
    <xf numFmtId="0" fontId="0" fillId="5" borderId="10" xfId="0" applyFill="1" applyBorder="1" applyAlignment="1">
      <alignment horizontal="center"/>
    </xf>
    <xf numFmtId="165" fontId="0" fillId="5" borderId="10" xfId="1" applyFont="1" applyFill="1" applyBorder="1"/>
    <xf numFmtId="165" fontId="0" fillId="5" borderId="16" xfId="1" applyFont="1" applyFill="1" applyBorder="1"/>
    <xf numFmtId="0" fontId="0" fillId="5" borderId="17" xfId="0" applyFill="1" applyBorder="1"/>
    <xf numFmtId="0" fontId="0" fillId="5" borderId="18" xfId="0" applyFill="1" applyBorder="1" applyAlignment="1">
      <alignment horizontal="center"/>
    </xf>
    <xf numFmtId="165" fontId="0" fillId="5" borderId="18" xfId="1" applyFont="1" applyFill="1" applyBorder="1"/>
    <xf numFmtId="165" fontId="0" fillId="5" borderId="19" xfId="1" applyFont="1" applyFill="1" applyBorder="1"/>
    <xf numFmtId="0" fontId="0" fillId="5" borderId="14" xfId="0" applyFill="1" applyBorder="1" applyAlignment="1">
      <alignment horizontal="center"/>
    </xf>
    <xf numFmtId="0" fontId="0" fillId="5" borderId="16" xfId="0" applyFill="1" applyBorder="1" applyAlignment="1">
      <alignment horizontal="center"/>
    </xf>
    <xf numFmtId="0" fontId="0" fillId="5" borderId="19" xfId="0" applyFill="1" applyBorder="1" applyAlignment="1">
      <alignment horizontal="center"/>
    </xf>
    <xf numFmtId="0" fontId="0" fillId="0" borderId="10"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7" borderId="12" xfId="0" applyFill="1" applyBorder="1"/>
    <xf numFmtId="0" fontId="0" fillId="7" borderId="13" xfId="0" applyFill="1" applyBorder="1"/>
    <xf numFmtId="0" fontId="0" fillId="7" borderId="15" xfId="0" applyFill="1" applyBorder="1"/>
    <xf numFmtId="0" fontId="0" fillId="7" borderId="10" xfId="0" applyFill="1" applyBorder="1"/>
    <xf numFmtId="0" fontId="0" fillId="7" borderId="17" xfId="0" applyFill="1" applyBorder="1"/>
    <xf numFmtId="0" fontId="0" fillId="7" borderId="18" xfId="0" applyFill="1" applyBorder="1"/>
    <xf numFmtId="0" fontId="7" fillId="4" borderId="11" xfId="0" applyFont="1" applyFill="1" applyBorder="1"/>
    <xf numFmtId="0" fontId="7" fillId="4" borderId="11" xfId="0" applyFont="1" applyFill="1" applyBorder="1" applyAlignment="1">
      <alignment wrapText="1"/>
    </xf>
    <xf numFmtId="0" fontId="7" fillId="4" borderId="2" xfId="0" applyFont="1" applyFill="1" applyBorder="1" applyAlignment="1">
      <alignment wrapText="1"/>
    </xf>
    <xf numFmtId="165" fontId="0" fillId="0" borderId="10" xfId="1" applyFont="1" applyBorder="1"/>
    <xf numFmtId="165" fontId="0" fillId="0" borderId="14" xfId="1" applyFont="1" applyBorder="1"/>
    <xf numFmtId="165" fontId="0" fillId="0" borderId="16" xfId="1" applyFont="1" applyBorder="1"/>
    <xf numFmtId="165" fontId="0" fillId="0" borderId="19" xfId="1" applyFont="1" applyBorder="1"/>
    <xf numFmtId="0" fontId="7" fillId="6" borderId="11" xfId="0" applyFont="1" applyFill="1" applyBorder="1" applyAlignment="1">
      <alignment vertical="center" wrapText="1"/>
    </xf>
    <xf numFmtId="2" fontId="0" fillId="7" borderId="12" xfId="0" applyNumberFormat="1" applyFill="1" applyBorder="1"/>
    <xf numFmtId="165" fontId="0" fillId="7" borderId="14" xfId="1" applyFont="1" applyFill="1" applyBorder="1"/>
    <xf numFmtId="2" fontId="0" fillId="7" borderId="15" xfId="0" applyNumberFormat="1" applyFill="1" applyBorder="1"/>
    <xf numFmtId="165" fontId="0" fillId="7" borderId="16" xfId="1" applyFont="1" applyFill="1" applyBorder="1"/>
    <xf numFmtId="2" fontId="0" fillId="7" borderId="17" xfId="0" applyNumberFormat="1" applyFill="1" applyBorder="1"/>
    <xf numFmtId="165" fontId="0" fillId="7" borderId="19" xfId="1" applyFont="1" applyFill="1" applyBorder="1"/>
    <xf numFmtId="0" fontId="2" fillId="0" borderId="1" xfId="0" applyFont="1" applyFill="1" applyBorder="1" applyAlignment="1">
      <alignment horizontal="center" vertical="center" wrapText="1"/>
    </xf>
    <xf numFmtId="0" fontId="7" fillId="6" borderId="1" xfId="0" applyFont="1" applyFill="1" applyBorder="1" applyAlignment="1">
      <alignment horizontal="center"/>
    </xf>
    <xf numFmtId="0" fontId="7" fillId="6" borderId="3" xfId="0" applyFont="1" applyFill="1" applyBorder="1" applyAlignment="1">
      <alignment horizontal="center"/>
    </xf>
    <xf numFmtId="0" fontId="9" fillId="6" borderId="1" xfId="0" applyFont="1" applyFill="1" applyBorder="1" applyAlignment="1">
      <alignment horizontal="center" wrapText="1"/>
    </xf>
    <xf numFmtId="0" fontId="7" fillId="6" borderId="11" xfId="0" applyFont="1" applyFill="1" applyBorder="1" applyAlignment="1">
      <alignment horizontal="center" vertical="center"/>
    </xf>
    <xf numFmtId="0" fontId="0" fillId="10" borderId="12" xfId="0" applyFill="1" applyBorder="1"/>
    <xf numFmtId="0" fontId="0" fillId="10" borderId="14" xfId="0" applyFill="1" applyBorder="1"/>
    <xf numFmtId="0" fontId="0" fillId="11" borderId="12" xfId="0" applyFill="1" applyBorder="1"/>
    <xf numFmtId="0" fontId="0" fillId="11" borderId="14" xfId="0" applyFill="1" applyBorder="1"/>
    <xf numFmtId="0" fontId="0" fillId="11" borderId="17" xfId="0" applyFill="1" applyBorder="1"/>
    <xf numFmtId="0" fontId="0" fillId="11" borderId="19" xfId="0" applyFill="1" applyBorder="1"/>
    <xf numFmtId="0" fontId="0" fillId="12" borderId="12" xfId="0" applyFill="1" applyBorder="1"/>
    <xf numFmtId="0" fontId="0" fillId="12" borderId="17" xfId="0" applyFill="1" applyBorder="1"/>
    <xf numFmtId="0" fontId="0" fillId="5" borderId="14" xfId="0" applyFill="1" applyBorder="1"/>
    <xf numFmtId="0" fontId="0" fillId="14" borderId="14" xfId="0" applyFill="1" applyBorder="1"/>
    <xf numFmtId="0" fontId="0" fillId="14" borderId="12" xfId="0" applyFill="1" applyBorder="1" applyAlignment="1">
      <alignment wrapText="1"/>
    </xf>
    <xf numFmtId="0" fontId="0" fillId="14" borderId="17" xfId="0" applyFill="1" applyBorder="1" applyAlignment="1">
      <alignment wrapText="1"/>
    </xf>
    <xf numFmtId="0" fontId="0" fillId="14" borderId="11" xfId="0" applyFill="1" applyBorder="1" applyAlignment="1">
      <alignment wrapText="1"/>
    </xf>
    <xf numFmtId="0" fontId="0" fillId="16" borderId="12" xfId="0" applyFill="1" applyBorder="1"/>
    <xf numFmtId="0" fontId="0" fillId="16" borderId="13" xfId="0" applyFill="1" applyBorder="1"/>
    <xf numFmtId="0" fontId="0" fillId="16" borderId="14" xfId="0" applyFill="1" applyBorder="1"/>
    <xf numFmtId="0" fontId="0" fillId="16" borderId="15" xfId="0" applyFill="1" applyBorder="1"/>
    <xf numFmtId="0" fontId="0" fillId="16" borderId="10" xfId="0" applyFill="1" applyBorder="1"/>
    <xf numFmtId="0" fontId="0" fillId="16" borderId="16" xfId="0" applyFill="1" applyBorder="1"/>
    <xf numFmtId="0" fontId="0" fillId="16" borderId="17" xfId="0" applyFill="1" applyBorder="1"/>
    <xf numFmtId="0" fontId="0" fillId="16" borderId="18" xfId="0" applyFill="1" applyBorder="1"/>
    <xf numFmtId="0" fontId="0" fillId="16" borderId="19" xfId="0" applyFill="1" applyBorder="1"/>
    <xf numFmtId="0" fontId="7" fillId="0" borderId="0" xfId="0" applyFont="1" applyAlignment="1">
      <alignment horizontal="center" vertical="center" wrapText="1"/>
    </xf>
    <xf numFmtId="0" fontId="2" fillId="0" borderId="0" xfId="0" applyFont="1" applyBorder="1" applyAlignment="1">
      <alignment horizontal="center" vertical="center" wrapText="1"/>
    </xf>
    <xf numFmtId="0" fontId="7" fillId="4" borderId="1" xfId="0" applyFont="1" applyFill="1" applyBorder="1"/>
    <xf numFmtId="0" fontId="2" fillId="0" borderId="1" xfId="0" applyFont="1" applyBorder="1"/>
    <xf numFmtId="0" fontId="2" fillId="0" borderId="1" xfId="0" applyFont="1" applyBorder="1" applyAlignment="1">
      <alignment horizontal="center" vertical="center"/>
    </xf>
    <xf numFmtId="0" fontId="0" fillId="0" borderId="0" xfId="0" applyBorder="1" applyAlignment="1">
      <alignment wrapText="1"/>
    </xf>
    <xf numFmtId="165" fontId="0" fillId="0" borderId="18" xfId="1" applyFont="1" applyBorder="1"/>
    <xf numFmtId="0" fontId="0" fillId="10" borderId="13" xfId="0" applyFill="1" applyBorder="1"/>
    <xf numFmtId="9" fontId="0" fillId="0" borderId="18" xfId="2" applyFont="1" applyBorder="1"/>
    <xf numFmtId="9" fontId="0" fillId="0" borderId="19" xfId="2" applyFont="1" applyBorder="1"/>
    <xf numFmtId="165" fontId="0" fillId="0" borderId="13" xfId="1" applyFont="1" applyBorder="1"/>
    <xf numFmtId="0" fontId="2" fillId="0" borderId="0" xfId="0" applyFont="1"/>
    <xf numFmtId="0" fontId="0" fillId="10" borderId="11" xfId="0" applyFill="1" applyBorder="1"/>
    <xf numFmtId="0" fontId="0" fillId="13" borderId="2" xfId="0" applyFill="1" applyBorder="1"/>
    <xf numFmtId="0" fontId="0" fillId="13" borderId="11" xfId="0" applyFill="1" applyBorder="1"/>
    <xf numFmtId="0" fontId="0" fillId="0" borderId="10"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7" borderId="30" xfId="0" applyFill="1" applyBorder="1"/>
    <xf numFmtId="0" fontId="0" fillId="7" borderId="31" xfId="0" applyFill="1" applyBorder="1" applyAlignment="1"/>
    <xf numFmtId="0" fontId="0" fillId="7" borderId="32" xfId="0" applyFill="1" applyBorder="1" applyAlignment="1"/>
    <xf numFmtId="0" fontId="0" fillId="0" borderId="0" xfId="0"/>
    <xf numFmtId="0" fontId="0" fillId="0" borderId="10" xfId="0" applyBorder="1"/>
    <xf numFmtId="0" fontId="0" fillId="0" borderId="0" xfId="0" applyAlignment="1">
      <alignment wrapText="1"/>
    </xf>
    <xf numFmtId="0" fontId="5" fillId="19" borderId="28" xfId="0" applyFont="1" applyFill="1" applyBorder="1"/>
    <xf numFmtId="0" fontId="5" fillId="19" borderId="10" xfId="0" applyFont="1" applyFill="1" applyBorder="1"/>
    <xf numFmtId="0" fontId="0" fillId="20" borderId="10" xfId="0" applyFill="1" applyBorder="1"/>
    <xf numFmtId="8" fontId="0" fillId="20" borderId="10" xfId="0" applyNumberFormat="1" applyFill="1" applyBorder="1"/>
    <xf numFmtId="0" fontId="6" fillId="21" borderId="10" xfId="0" applyFont="1" applyFill="1" applyBorder="1"/>
    <xf numFmtId="0" fontId="0" fillId="22" borderId="10" xfId="0" applyFill="1" applyBorder="1"/>
    <xf numFmtId="0" fontId="0" fillId="7" borderId="11" xfId="0" applyFill="1" applyBorder="1"/>
    <xf numFmtId="0" fontId="0" fillId="23" borderId="13" xfId="0" applyFill="1" applyBorder="1"/>
    <xf numFmtId="0" fontId="0" fillId="23" borderId="14" xfId="0" applyFill="1" applyBorder="1"/>
    <xf numFmtId="0" fontId="0" fillId="23" borderId="10" xfId="0" applyFill="1" applyBorder="1"/>
    <xf numFmtId="0" fontId="0" fillId="23" borderId="16" xfId="0" applyFill="1" applyBorder="1"/>
    <xf numFmtId="0" fontId="0" fillId="23" borderId="18" xfId="0" applyFill="1" applyBorder="1"/>
    <xf numFmtId="0" fontId="0" fillId="23" borderId="19" xfId="0" applyFill="1" applyBorder="1"/>
    <xf numFmtId="0" fontId="0" fillId="10" borderId="10" xfId="0" applyFill="1" applyBorder="1" applyAlignment="1">
      <alignment horizontal="center"/>
    </xf>
    <xf numFmtId="0" fontId="0" fillId="12" borderId="13" xfId="0" applyFill="1" applyBorder="1"/>
    <xf numFmtId="0" fontId="0" fillId="12" borderId="15" xfId="0" applyFill="1" applyBorder="1"/>
    <xf numFmtId="0" fontId="0" fillId="12" borderId="10" xfId="0" applyFill="1" applyBorder="1"/>
    <xf numFmtId="0" fontId="0" fillId="12" borderId="18" xfId="0" applyFill="1" applyBorder="1"/>
    <xf numFmtId="0" fontId="0" fillId="18" borderId="12" xfId="0" applyFill="1" applyBorder="1"/>
    <xf numFmtId="0" fontId="0" fillId="18" borderId="13" xfId="0" applyFill="1" applyBorder="1"/>
    <xf numFmtId="0" fontId="0" fillId="18" borderId="13" xfId="0" applyFill="1" applyBorder="1" applyAlignment="1">
      <alignment horizontal="center"/>
    </xf>
    <xf numFmtId="0" fontId="0" fillId="18" borderId="15" xfId="0" applyFill="1" applyBorder="1"/>
    <xf numFmtId="0" fontId="0" fillId="18" borderId="10" xfId="0" applyFill="1" applyBorder="1"/>
    <xf numFmtId="0" fontId="0" fillId="18" borderId="10" xfId="0" applyFill="1" applyBorder="1" applyAlignment="1">
      <alignment horizontal="center"/>
    </xf>
    <xf numFmtId="0" fontId="0" fillId="18" borderId="17" xfId="0" applyFill="1" applyBorder="1"/>
    <xf numFmtId="0" fontId="0" fillId="18" borderId="18" xfId="0" applyFill="1" applyBorder="1"/>
    <xf numFmtId="0" fontId="0" fillId="18" borderId="18" xfId="0" applyFill="1" applyBorder="1" applyAlignment="1">
      <alignment horizontal="center"/>
    </xf>
    <xf numFmtId="0" fontId="0" fillId="5" borderId="16" xfId="0" applyFill="1" applyBorder="1"/>
    <xf numFmtId="0" fontId="0" fillId="11" borderId="13" xfId="0" applyFill="1" applyBorder="1"/>
    <xf numFmtId="0" fontId="0" fillId="11" borderId="13" xfId="0" applyFill="1" applyBorder="1" applyAlignment="1">
      <alignment horizontal="center"/>
    </xf>
    <xf numFmtId="0" fontId="0" fillId="11" borderId="15" xfId="0" applyFill="1" applyBorder="1"/>
    <xf numFmtId="0" fontId="0" fillId="11" borderId="10" xfId="0" applyFill="1" applyBorder="1"/>
    <xf numFmtId="0" fontId="0" fillId="11" borderId="10" xfId="0" applyFill="1" applyBorder="1" applyAlignment="1">
      <alignment horizontal="center"/>
    </xf>
    <xf numFmtId="0" fontId="0" fillId="11" borderId="16" xfId="0" applyFill="1" applyBorder="1"/>
    <xf numFmtId="0" fontId="0" fillId="11" borderId="18" xfId="0" applyFill="1" applyBorder="1"/>
    <xf numFmtId="0" fontId="0" fillId="11" borderId="18" xfId="0" applyFill="1" applyBorder="1" applyAlignment="1">
      <alignment horizontal="center"/>
    </xf>
    <xf numFmtId="0" fontId="0" fillId="18" borderId="1" xfId="0" applyFill="1" applyBorder="1"/>
    <xf numFmtId="0" fontId="12" fillId="0" borderId="0" xfId="0" applyFont="1" applyFill="1" applyBorder="1" applyAlignment="1">
      <alignment vertical="top" wrapText="1"/>
    </xf>
    <xf numFmtId="0" fontId="0" fillId="3" borderId="11" xfId="0" applyFill="1" applyBorder="1" applyAlignment="1">
      <alignment wrapText="1"/>
    </xf>
    <xf numFmtId="0" fontId="12" fillId="3" borderId="11" xfId="0" applyFont="1" applyFill="1" applyBorder="1" applyAlignment="1">
      <alignment vertical="top"/>
    </xf>
    <xf numFmtId="0" fontId="12" fillId="24" borderId="1" xfId="0" applyFont="1" applyFill="1" applyBorder="1" applyAlignment="1">
      <alignment vertical="top" wrapText="1"/>
    </xf>
    <xf numFmtId="0" fontId="0" fillId="5" borderId="11" xfId="0" applyFill="1" applyBorder="1"/>
    <xf numFmtId="9" fontId="0" fillId="5" borderId="4" xfId="2" applyFont="1" applyFill="1" applyBorder="1" applyAlignment="1">
      <alignment horizontal="center"/>
    </xf>
    <xf numFmtId="0" fontId="0" fillId="5" borderId="35" xfId="0" applyFill="1" applyBorder="1"/>
    <xf numFmtId="9" fontId="0" fillId="5" borderId="6" xfId="2" applyFont="1" applyFill="1" applyBorder="1" applyAlignment="1">
      <alignment horizontal="center"/>
    </xf>
    <xf numFmtId="0" fontId="0" fillId="5" borderId="36" xfId="0" applyFill="1" applyBorder="1"/>
    <xf numFmtId="9" fontId="0" fillId="5" borderId="9" xfId="2" applyFont="1" applyFill="1" applyBorder="1" applyAlignment="1">
      <alignment horizontal="center"/>
    </xf>
    <xf numFmtId="0" fontId="0" fillId="3" borderId="1" xfId="0" applyFill="1" applyBorder="1"/>
    <xf numFmtId="0" fontId="0" fillId="3" borderId="11" xfId="0" applyFill="1" applyBorder="1"/>
    <xf numFmtId="14" fontId="0" fillId="0" borderId="0" xfId="0" applyNumberFormat="1"/>
    <xf numFmtId="0" fontId="0" fillId="3" borderId="20" xfId="0" applyFill="1" applyBorder="1"/>
    <xf numFmtId="0" fontId="0" fillId="3" borderId="21" xfId="0" applyFill="1" applyBorder="1"/>
    <xf numFmtId="0" fontId="0" fillId="3" borderId="22" xfId="0" applyFill="1" applyBorder="1"/>
    <xf numFmtId="14" fontId="0" fillId="9" borderId="30" xfId="0" applyNumberFormat="1" applyFill="1" applyBorder="1"/>
    <xf numFmtId="0" fontId="0" fillId="9" borderId="30" xfId="0" applyFill="1" applyBorder="1"/>
    <xf numFmtId="0" fontId="0" fillId="9" borderId="30" xfId="0" applyFill="1" applyBorder="1" applyAlignment="1">
      <alignment horizontal="center"/>
    </xf>
    <xf numFmtId="165" fontId="0" fillId="9" borderId="30" xfId="1" applyFont="1" applyFill="1" applyBorder="1" applyAlignment="1">
      <alignment horizontal="center"/>
    </xf>
    <xf numFmtId="165" fontId="0" fillId="9" borderId="25" xfId="1" applyFont="1" applyFill="1" applyBorder="1"/>
    <xf numFmtId="14" fontId="0" fillId="9" borderId="31" xfId="0" applyNumberFormat="1" applyFill="1" applyBorder="1"/>
    <xf numFmtId="0" fontId="0" fillId="9" borderId="31" xfId="0" applyFill="1" applyBorder="1"/>
    <xf numFmtId="0" fontId="0" fillId="9" borderId="31" xfId="0" applyFill="1" applyBorder="1" applyAlignment="1">
      <alignment horizontal="center"/>
    </xf>
    <xf numFmtId="165" fontId="0" fillId="9" borderId="31" xfId="1" applyFont="1" applyFill="1" applyBorder="1" applyAlignment="1">
      <alignment horizontal="center"/>
    </xf>
    <xf numFmtId="165" fontId="0" fillId="9" borderId="37" xfId="1" applyFont="1" applyFill="1" applyBorder="1"/>
    <xf numFmtId="14" fontId="0" fillId="9" borderId="32" xfId="0" applyNumberFormat="1" applyFill="1" applyBorder="1"/>
    <xf numFmtId="0" fontId="0" fillId="9" borderId="32" xfId="0" applyFill="1" applyBorder="1"/>
    <xf numFmtId="0" fontId="0" fillId="9" borderId="32" xfId="0" applyFill="1" applyBorder="1" applyAlignment="1">
      <alignment horizontal="center"/>
    </xf>
    <xf numFmtId="165" fontId="0" fillId="9" borderId="32" xfId="1" applyFont="1" applyFill="1" applyBorder="1" applyAlignment="1">
      <alignment horizontal="center"/>
    </xf>
    <xf numFmtId="165" fontId="0" fillId="9" borderId="38" xfId="1" applyFont="1" applyFill="1" applyBorder="1"/>
    <xf numFmtId="0" fontId="0" fillId="8" borderId="11" xfId="0" applyFill="1" applyBorder="1"/>
    <xf numFmtId="0" fontId="2" fillId="27" borderId="12" xfId="0" applyFont="1" applyFill="1" applyBorder="1"/>
    <xf numFmtId="0" fontId="2" fillId="27" borderId="15" xfId="0" applyFont="1" applyFill="1" applyBorder="1"/>
    <xf numFmtId="0" fontId="2" fillId="27" borderId="17" xfId="0" applyFont="1" applyFill="1" applyBorder="1"/>
    <xf numFmtId="0" fontId="0" fillId="17" borderId="11" xfId="0" applyFill="1" applyBorder="1"/>
    <xf numFmtId="0" fontId="0" fillId="5" borderId="34" xfId="0" applyFill="1" applyBorder="1"/>
    <xf numFmtId="0" fontId="0" fillId="5" borderId="39" xfId="0" applyFill="1" applyBorder="1"/>
    <xf numFmtId="0" fontId="0" fillId="5" borderId="1" xfId="0" applyFill="1" applyBorder="1"/>
    <xf numFmtId="9" fontId="0" fillId="5" borderId="1" xfId="2" applyFont="1" applyFill="1" applyBorder="1"/>
    <xf numFmtId="165" fontId="0" fillId="11" borderId="13" xfId="1" applyFont="1" applyFill="1" applyBorder="1"/>
    <xf numFmtId="165" fontId="0" fillId="11" borderId="14" xfId="1" applyFont="1" applyFill="1" applyBorder="1"/>
    <xf numFmtId="165" fontId="0" fillId="11" borderId="10" xfId="1" applyFont="1" applyFill="1" applyBorder="1"/>
    <xf numFmtId="165" fontId="0" fillId="11" borderId="16" xfId="1" applyFont="1" applyFill="1" applyBorder="1"/>
    <xf numFmtId="165" fontId="0" fillId="11" borderId="18" xfId="1" applyFont="1" applyFill="1" applyBorder="1"/>
    <xf numFmtId="165" fontId="0" fillId="11" borderId="19" xfId="1" applyFont="1" applyFill="1" applyBorder="1"/>
    <xf numFmtId="0" fontId="11" fillId="10" borderId="40" xfId="0" applyFont="1" applyFill="1" applyBorder="1" applyAlignment="1">
      <alignment horizontal="center"/>
    </xf>
    <xf numFmtId="0" fontId="11" fillId="10" borderId="41" xfId="0" applyFont="1" applyFill="1" applyBorder="1" applyAlignment="1">
      <alignment horizontal="center" wrapText="1"/>
    </xf>
    <xf numFmtId="0" fontId="11" fillId="10" borderId="42" xfId="0" applyFont="1" applyFill="1" applyBorder="1" applyAlignment="1">
      <alignment horizontal="center" wrapText="1"/>
    </xf>
    <xf numFmtId="0" fontId="11" fillId="28" borderId="43" xfId="0" applyFont="1" applyFill="1" applyBorder="1" applyAlignment="1">
      <alignment horizontal="center" wrapText="1"/>
    </xf>
    <xf numFmtId="0" fontId="0" fillId="10" borderId="44" xfId="0" applyFill="1" applyBorder="1"/>
    <xf numFmtId="0" fontId="0" fillId="10" borderId="26" xfId="0" applyFill="1" applyBorder="1" applyAlignment="1">
      <alignment horizontal="center"/>
    </xf>
    <xf numFmtId="166" fontId="11" fillId="28" borderId="46" xfId="0" applyNumberFormat="1" applyFont="1" applyFill="1" applyBorder="1" applyAlignment="1">
      <alignment horizontal="center"/>
    </xf>
    <xf numFmtId="0" fontId="0" fillId="10" borderId="47" xfId="0" applyFill="1" applyBorder="1"/>
    <xf numFmtId="0" fontId="0" fillId="10" borderId="48" xfId="0" applyFill="1" applyBorder="1"/>
    <xf numFmtId="0" fontId="0" fillId="10" borderId="49" xfId="0" applyFill="1" applyBorder="1" applyAlignment="1">
      <alignment horizontal="center"/>
    </xf>
    <xf numFmtId="0" fontId="11" fillId="0" borderId="0" xfId="0" applyFont="1"/>
    <xf numFmtId="0" fontId="13" fillId="0" borderId="0" xfId="0" applyFont="1" applyFill="1"/>
    <xf numFmtId="167" fontId="13" fillId="29" borderId="1" xfId="2" applyNumberFormat="1" applyFont="1" applyFill="1" applyBorder="1" applyAlignment="1">
      <alignment horizontal="center"/>
    </xf>
    <xf numFmtId="0" fontId="14" fillId="26" borderId="10" xfId="0" applyFont="1" applyFill="1" applyBorder="1" applyAlignment="1">
      <alignment wrapText="1"/>
    </xf>
    <xf numFmtId="0" fontId="14" fillId="26" borderId="10" xfId="0" applyFont="1" applyFill="1" applyBorder="1" applyAlignment="1">
      <alignment horizontal="center" wrapText="1"/>
    </xf>
    <xf numFmtId="0" fontId="13" fillId="0" borderId="0" xfId="0" applyFont="1"/>
    <xf numFmtId="0" fontId="13" fillId="0" borderId="0" xfId="0" applyFont="1" applyFill="1" applyAlignment="1">
      <alignment wrapText="1"/>
    </xf>
    <xf numFmtId="9" fontId="13" fillId="29" borderId="1" xfId="0" applyNumberFormat="1" applyFont="1" applyFill="1" applyBorder="1" applyAlignment="1">
      <alignment horizontal="center"/>
    </xf>
    <xf numFmtId="0" fontId="13" fillId="0" borderId="10" xfId="0" applyFont="1" applyBorder="1"/>
    <xf numFmtId="164" fontId="13" fillId="0" borderId="10" xfId="1" applyNumberFormat="1" applyFont="1" applyBorder="1" applyAlignment="1">
      <alignment horizontal="center"/>
    </xf>
    <xf numFmtId="164" fontId="13" fillId="0" borderId="10" xfId="1" applyNumberFormat="1" applyFont="1" applyBorder="1" applyAlignment="1"/>
    <xf numFmtId="0" fontId="15" fillId="0" borderId="0" xfId="0" applyFont="1"/>
    <xf numFmtId="0" fontId="16" fillId="0" borderId="0" xfId="0" applyFont="1" applyAlignment="1">
      <alignment horizontal="center"/>
    </xf>
    <xf numFmtId="0" fontId="2" fillId="0" borderId="2" xfId="0" applyFont="1" applyBorder="1"/>
    <xf numFmtId="166" fontId="0" fillId="10" borderId="45" xfId="0" applyNumberFormat="1" applyFill="1" applyBorder="1"/>
    <xf numFmtId="166" fontId="0" fillId="0" borderId="50" xfId="0" applyNumberFormat="1" applyBorder="1"/>
    <xf numFmtId="9" fontId="19" fillId="0" borderId="10" xfId="2" applyFont="1" applyBorder="1"/>
    <xf numFmtId="0" fontId="19" fillId="0" borderId="0" xfId="0" applyFont="1"/>
    <xf numFmtId="0" fontId="19" fillId="5" borderId="10" xfId="0" applyFont="1" applyFill="1" applyBorder="1"/>
    <xf numFmtId="0" fontId="19" fillId="7" borderId="10" xfId="0" applyFont="1" applyFill="1" applyBorder="1"/>
    <xf numFmtId="0" fontId="19" fillId="14" borderId="19" xfId="0" applyFont="1" applyFill="1" applyBorder="1"/>
    <xf numFmtId="166" fontId="0" fillId="0" borderId="0" xfId="0" applyNumberFormat="1"/>
    <xf numFmtId="164" fontId="15" fillId="0" borderId="0" xfId="0" applyNumberFormat="1" applyFont="1"/>
    <xf numFmtId="9" fontId="0" fillId="12" borderId="14" xfId="2" applyFont="1" applyFill="1" applyBorder="1"/>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2" borderId="23" xfId="0" applyFont="1" applyFill="1" applyBorder="1" applyAlignment="1">
      <alignment horizontal="center"/>
    </xf>
    <xf numFmtId="0" fontId="17" fillId="2" borderId="33" xfId="0" applyFont="1" applyFill="1" applyBorder="1" applyAlignment="1">
      <alignment horizontal="center"/>
    </xf>
    <xf numFmtId="0" fontId="17" fillId="2" borderId="24" xfId="0" applyFont="1" applyFill="1" applyBorder="1" applyAlignment="1">
      <alignment horizont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0" fillId="3" borderId="2" xfId="0" applyFont="1" applyFill="1" applyBorder="1" applyAlignment="1">
      <alignment horizontal="left" vertical="center" wrapText="1"/>
    </xf>
    <xf numFmtId="0" fontId="0" fillId="3" borderId="3" xfId="0" applyFont="1" applyFill="1" applyBorder="1" applyAlignment="1">
      <alignment horizontal="left" vertical="center" wrapText="1"/>
    </xf>
    <xf numFmtId="0" fontId="0" fillId="3" borderId="4" xfId="0" applyFont="1" applyFill="1" applyBorder="1" applyAlignment="1">
      <alignment horizontal="left" vertical="center" wrapText="1"/>
    </xf>
    <xf numFmtId="0" fontId="0" fillId="3" borderId="5"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3" borderId="6" xfId="0" applyFont="1" applyFill="1" applyBorder="1" applyAlignment="1">
      <alignment horizontal="left" vertical="center" wrapText="1"/>
    </xf>
    <xf numFmtId="0" fontId="0" fillId="3" borderId="7" xfId="0" applyFont="1" applyFill="1" applyBorder="1" applyAlignment="1">
      <alignment horizontal="left" vertical="center" wrapText="1"/>
    </xf>
    <xf numFmtId="0" fontId="0" fillId="3" borderId="8" xfId="0" applyFont="1" applyFill="1" applyBorder="1" applyAlignment="1">
      <alignment horizontal="left" vertical="center" wrapText="1"/>
    </xf>
    <xf numFmtId="0" fontId="0" fillId="3" borderId="9" xfId="0" applyFont="1" applyFill="1" applyBorder="1" applyAlignment="1">
      <alignment horizontal="left" vertical="center" wrapText="1"/>
    </xf>
    <xf numFmtId="0" fontId="0" fillId="11" borderId="2"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xf numFmtId="0" fontId="0" fillId="11" borderId="7" xfId="0" applyFill="1" applyBorder="1" applyAlignment="1">
      <alignment horizontal="center" wrapText="1"/>
    </xf>
    <xf numFmtId="0" fontId="0" fillId="11" borderId="8" xfId="0" applyFill="1" applyBorder="1" applyAlignment="1">
      <alignment horizontal="center" wrapText="1"/>
    </xf>
    <xf numFmtId="0" fontId="0" fillId="11" borderId="9" xfId="0" applyFill="1" applyBorder="1" applyAlignment="1">
      <alignment horizontal="center" wrapText="1"/>
    </xf>
    <xf numFmtId="0" fontId="16" fillId="0" borderId="0" xfId="0" applyFont="1" applyAlignment="1">
      <alignment horizontal="center"/>
    </xf>
    <xf numFmtId="0" fontId="19" fillId="0" borderId="23" xfId="0" applyFont="1" applyBorder="1" applyAlignment="1">
      <alignment horizontal="center"/>
    </xf>
    <xf numFmtId="0" fontId="19" fillId="0" borderId="33" xfId="0" applyFont="1" applyBorder="1" applyAlignment="1">
      <alignment horizontal="center"/>
    </xf>
    <xf numFmtId="0" fontId="19" fillId="0" borderId="24" xfId="0" applyFont="1" applyBorder="1" applyAlignment="1">
      <alignment horizontal="center"/>
    </xf>
    <xf numFmtId="0" fontId="0" fillId="11" borderId="5" xfId="0" applyFill="1" applyBorder="1" applyAlignment="1">
      <alignment horizontal="center" wrapText="1"/>
    </xf>
    <xf numFmtId="0" fontId="0" fillId="11" borderId="0" xfId="0" applyFill="1" applyBorder="1" applyAlignment="1">
      <alignment horizontal="center" wrapText="1"/>
    </xf>
    <xf numFmtId="0" fontId="0" fillId="11" borderId="6" xfId="0" applyFill="1" applyBorder="1" applyAlignment="1">
      <alignment horizontal="center" wrapText="1"/>
    </xf>
    <xf numFmtId="0" fontId="10" fillId="3" borderId="2" xfId="0" applyFont="1" applyFill="1" applyBorder="1" applyAlignment="1">
      <alignment horizontal="center" wrapText="1"/>
    </xf>
    <xf numFmtId="0" fontId="10" fillId="3" borderId="3" xfId="0" applyFont="1" applyFill="1" applyBorder="1" applyAlignment="1">
      <alignment horizontal="center" wrapText="1"/>
    </xf>
    <xf numFmtId="0" fontId="10" fillId="3" borderId="4" xfId="0" applyFont="1" applyFill="1" applyBorder="1" applyAlignment="1">
      <alignment horizontal="center" wrapText="1"/>
    </xf>
    <xf numFmtId="0" fontId="10" fillId="3" borderId="5" xfId="0" applyFont="1" applyFill="1" applyBorder="1" applyAlignment="1">
      <alignment horizontal="center" wrapText="1"/>
    </xf>
    <xf numFmtId="0" fontId="10" fillId="3" borderId="0" xfId="0" applyFont="1" applyFill="1" applyBorder="1" applyAlignment="1">
      <alignment horizontal="center" wrapText="1"/>
    </xf>
    <xf numFmtId="0" fontId="10" fillId="3" borderId="6" xfId="0" applyFont="1" applyFill="1" applyBorder="1" applyAlignment="1">
      <alignment horizontal="center" wrapText="1"/>
    </xf>
    <xf numFmtId="0" fontId="10" fillId="3" borderId="7" xfId="0" applyFont="1" applyFill="1" applyBorder="1" applyAlignment="1">
      <alignment horizontal="center" wrapText="1"/>
    </xf>
    <xf numFmtId="0" fontId="10" fillId="3" borderId="8" xfId="0" applyFont="1" applyFill="1" applyBorder="1" applyAlignment="1">
      <alignment horizontal="center" wrapText="1"/>
    </xf>
    <xf numFmtId="0" fontId="10" fillId="3" borderId="9" xfId="0" applyFont="1" applyFill="1" applyBorder="1" applyAlignment="1">
      <alignment horizontal="center" wrapText="1"/>
    </xf>
    <xf numFmtId="0" fontId="0" fillId="0" borderId="2" xfId="0" applyBorder="1" applyAlignment="1">
      <alignment horizontal="center"/>
    </xf>
    <xf numFmtId="0" fontId="0" fillId="0" borderId="4" xfId="0" applyBorder="1" applyAlignment="1">
      <alignment horizontal="center"/>
    </xf>
    <xf numFmtId="0" fontId="0" fillId="7" borderId="23" xfId="0" applyFill="1" applyBorder="1" applyAlignment="1">
      <alignment horizontal="center"/>
    </xf>
    <xf numFmtId="0" fontId="0" fillId="7" borderId="33" xfId="0" applyFill="1" applyBorder="1" applyAlignment="1">
      <alignment horizontal="center"/>
    </xf>
    <xf numFmtId="0" fontId="0" fillId="7" borderId="24" xfId="0" applyFill="1" applyBorder="1" applyAlignment="1">
      <alignment horizontal="center"/>
    </xf>
    <xf numFmtId="0" fontId="0" fillId="0" borderId="23" xfId="0" applyBorder="1" applyAlignment="1">
      <alignment horizontal="center"/>
    </xf>
    <xf numFmtId="0" fontId="0" fillId="0" borderId="33" xfId="0" applyBorder="1" applyAlignment="1">
      <alignment horizontal="center"/>
    </xf>
    <xf numFmtId="0" fontId="0" fillId="0" borderId="24" xfId="0"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10" fillId="15" borderId="2" xfId="0" applyFont="1" applyFill="1" applyBorder="1" applyAlignment="1">
      <alignment horizontal="center" vertical="center" wrapText="1"/>
    </xf>
    <xf numFmtId="0" fontId="10" fillId="15" borderId="3" xfId="0" applyFont="1" applyFill="1" applyBorder="1" applyAlignment="1">
      <alignment horizontal="center" vertical="center" wrapText="1"/>
    </xf>
    <xf numFmtId="0" fontId="10" fillId="15" borderId="4" xfId="0" applyFont="1" applyFill="1" applyBorder="1" applyAlignment="1">
      <alignment horizontal="center" vertical="center" wrapText="1"/>
    </xf>
    <xf numFmtId="0" fontId="10" fillId="15" borderId="5" xfId="0" applyFont="1" applyFill="1" applyBorder="1" applyAlignment="1">
      <alignment horizontal="center" vertical="center" wrapText="1"/>
    </xf>
    <xf numFmtId="0" fontId="10" fillId="15" borderId="0" xfId="0" applyFont="1" applyFill="1" applyBorder="1" applyAlignment="1">
      <alignment horizontal="center" vertical="center" wrapText="1"/>
    </xf>
    <xf numFmtId="0" fontId="10" fillId="15" borderId="6" xfId="0" applyFont="1" applyFill="1" applyBorder="1" applyAlignment="1">
      <alignment horizontal="center" vertical="center" wrapText="1"/>
    </xf>
    <xf numFmtId="0" fontId="10" fillId="15" borderId="7" xfId="0" applyFont="1" applyFill="1" applyBorder="1" applyAlignment="1">
      <alignment horizontal="center" vertical="center" wrapText="1"/>
    </xf>
    <xf numFmtId="0" fontId="10" fillId="15" borderId="8" xfId="0" applyFont="1" applyFill="1" applyBorder="1" applyAlignment="1">
      <alignment horizontal="center" vertical="center" wrapText="1"/>
    </xf>
    <xf numFmtId="0" fontId="10" fillId="15" borderId="9" xfId="0" applyFont="1" applyFill="1" applyBorder="1" applyAlignment="1">
      <alignment horizontal="center" vertical="center" wrapText="1"/>
    </xf>
    <xf numFmtId="0" fontId="0" fillId="7" borderId="2" xfId="0" applyFill="1" applyBorder="1" applyAlignment="1">
      <alignment horizontal="center" wrapText="1"/>
    </xf>
    <xf numFmtId="0" fontId="0" fillId="7" borderId="3" xfId="0" applyFill="1" applyBorder="1" applyAlignment="1">
      <alignment horizontal="center" wrapText="1"/>
    </xf>
    <xf numFmtId="0" fontId="0" fillId="7" borderId="4" xfId="0" applyFill="1" applyBorder="1" applyAlignment="1">
      <alignment horizontal="center" wrapText="1"/>
    </xf>
    <xf numFmtId="0" fontId="0" fillId="7" borderId="7" xfId="0" applyFill="1" applyBorder="1" applyAlignment="1">
      <alignment horizontal="center" wrapText="1"/>
    </xf>
    <xf numFmtId="0" fontId="0" fillId="7" borderId="8" xfId="0" applyFill="1" applyBorder="1" applyAlignment="1">
      <alignment horizontal="center" wrapText="1"/>
    </xf>
    <xf numFmtId="0" fontId="0" fillId="7" borderId="9" xfId="0" applyFill="1" applyBorder="1" applyAlignment="1">
      <alignment horizontal="center" wrapText="1"/>
    </xf>
    <xf numFmtId="0" fontId="12" fillId="8" borderId="2" xfId="0" applyFont="1" applyFill="1" applyBorder="1" applyAlignment="1">
      <alignment horizontal="center" vertical="top" wrapText="1"/>
    </xf>
    <xf numFmtId="0" fontId="12" fillId="8" borderId="3" xfId="0" applyFont="1" applyFill="1" applyBorder="1" applyAlignment="1">
      <alignment horizontal="center" vertical="top" wrapText="1"/>
    </xf>
    <xf numFmtId="0" fontId="12" fillId="8" borderId="4" xfId="0" applyFont="1" applyFill="1" applyBorder="1" applyAlignment="1">
      <alignment horizontal="center" vertical="top" wrapText="1"/>
    </xf>
    <xf numFmtId="0" fontId="12" fillId="8" borderId="5" xfId="0" applyFont="1" applyFill="1" applyBorder="1" applyAlignment="1">
      <alignment horizontal="center" vertical="top" wrapText="1"/>
    </xf>
    <xf numFmtId="0" fontId="12" fillId="8" borderId="0" xfId="0" applyFont="1" applyFill="1" applyBorder="1" applyAlignment="1">
      <alignment horizontal="center" vertical="top" wrapText="1"/>
    </xf>
    <xf numFmtId="0" fontId="12" fillId="8" borderId="6" xfId="0" applyFont="1" applyFill="1" applyBorder="1" applyAlignment="1">
      <alignment horizontal="center" vertical="top" wrapText="1"/>
    </xf>
    <xf numFmtId="0" fontId="12" fillId="8" borderId="7" xfId="0" applyFont="1" applyFill="1" applyBorder="1" applyAlignment="1">
      <alignment horizontal="center" vertical="top" wrapText="1"/>
    </xf>
    <xf numFmtId="0" fontId="12" fillId="8" borderId="8" xfId="0" applyFont="1" applyFill="1" applyBorder="1" applyAlignment="1">
      <alignment horizontal="center" vertical="top" wrapText="1"/>
    </xf>
    <xf numFmtId="0" fontId="12" fillId="8" borderId="9" xfId="0" applyFont="1" applyFill="1" applyBorder="1" applyAlignment="1">
      <alignment horizontal="center" vertical="top" wrapText="1"/>
    </xf>
    <xf numFmtId="0" fontId="6" fillId="25" borderId="2" xfId="0" applyFont="1" applyFill="1" applyBorder="1" applyAlignment="1">
      <alignment horizontal="center"/>
    </xf>
    <xf numFmtId="0" fontId="6" fillId="25" borderId="3" xfId="0" applyFont="1" applyFill="1" applyBorder="1" applyAlignment="1">
      <alignment horizontal="center"/>
    </xf>
    <xf numFmtId="0" fontId="6" fillId="25" borderId="4" xfId="0" applyFont="1" applyFill="1" applyBorder="1" applyAlignment="1">
      <alignment horizontal="center"/>
    </xf>
    <xf numFmtId="0" fontId="0" fillId="17" borderId="23" xfId="0" applyFill="1" applyBorder="1" applyAlignment="1">
      <alignment horizontal="center"/>
    </xf>
    <xf numFmtId="0" fontId="0" fillId="17" borderId="24" xfId="0" applyFill="1" applyBorder="1" applyAlignment="1">
      <alignment horizontal="center"/>
    </xf>
  </cellXfs>
  <cellStyles count="4">
    <cellStyle name="Currency" xfId="1" builtinId="4"/>
    <cellStyle name="Currency 2" xfId="3" xr:uid="{00000000-0005-0000-0000-000001000000}"/>
    <cellStyle name="Normal" xfId="0" builtinId="0"/>
    <cellStyle name="Percent" xfId="2" builtinId="5"/>
  </cellStyles>
  <dxfs count="0"/>
  <tableStyles count="0" defaultTableStyle="TableStyleMedium2" defaultPivotStyle="PivotStyleLight16"/>
  <colors>
    <mruColors>
      <color rgb="FFCC99FF"/>
      <color rgb="FFFFCCFF"/>
      <color rgb="FFFF9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VLOOKUP!A1"/><Relationship Id="rId3" Type="http://schemas.openxmlformats.org/officeDocument/2006/relationships/hyperlink" Target="#'Absolute Cell Referencing'!A1"/><Relationship Id="rId7" Type="http://schemas.openxmlformats.org/officeDocument/2006/relationships/hyperlink" Target="#HLOOKUP!A1"/><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hyperlink" Target="#LookUP!A1"/><Relationship Id="rId5" Type="http://schemas.openxmlformats.org/officeDocument/2006/relationships/hyperlink" Target="#SUMIF!A1"/><Relationship Id="rId4" Type="http://schemas.openxmlformats.org/officeDocument/2006/relationships/hyperlink" Target="#'If '!A1"/><Relationship Id="rId9" Type="http://schemas.openxmlformats.org/officeDocument/2006/relationships/hyperlink" Target="#'Average, MAX &amp; MIN'!A1"/></Relationships>
</file>

<file path=xl/drawings/_rels/drawing1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hyperlink" Target="http://www.teach-ict.net/software/excel/with_sound/formula/absolutecellreference.html" TargetMode="External"/><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hyperlink" Target="http://www.teach-ict.net/software/excel/with_sound/formula/vlookup.html" TargetMode="External"/><Relationship Id="rId5" Type="http://schemas.openxmlformats.org/officeDocument/2006/relationships/hyperlink" Target="#'Exam Question'!A1"/><Relationship Id="rId4" Type="http://schemas.openxmlformats.org/officeDocument/2006/relationships/hyperlink" Target="http://www.excel-exercise.com/function/find/vlookup-exact-match/"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https://www.youtube.com/watch?v=5I--h_l0t7U" TargetMode="External"/><Relationship Id="rId4" Type="http://schemas.openxmlformats.org/officeDocument/2006/relationships/hyperlink" Target="http://www.exceltrick.com/formulas_macros/hlookup-in-excel-with-examples/"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https://www.youtube.com/watch?v=aleaMFPk4-I" TargetMode="External"/><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hyperlink" Target="http://www.teach-ict.net/software/excel/with_sound/formula/if.html" TargetMode="External"/><Relationship Id="rId7" Type="http://schemas.openxmlformats.org/officeDocument/2006/relationships/hyperlink" Target="#'Exam Practise'!A1"/><Relationship Id="rId2" Type="http://schemas.microsoft.com/office/2007/relationships/hdphoto" Target="../media/hdphoto1.wdp"/><Relationship Id="rId1" Type="http://schemas.openxmlformats.org/officeDocument/2006/relationships/image" Target="../media/image12.png"/><Relationship Id="rId6" Type="http://schemas.openxmlformats.org/officeDocument/2006/relationships/image" Target="../media/image14.png"/><Relationship Id="rId5" Type="http://schemas.openxmlformats.org/officeDocument/2006/relationships/hyperlink" Target="http://www.teach-ict.net/software/excel/with_sound/formula/nestedif.html" TargetMode="External"/><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hyperlink" Target="http://www.teach-ict.net/software/excel/with_sound/formula/sumif.html" TargetMode="External"/><Relationship Id="rId6" Type="http://schemas.openxmlformats.org/officeDocument/2006/relationships/hyperlink" Target="#'Exam Sumif'!A1"/><Relationship Id="rId5" Type="http://schemas.openxmlformats.org/officeDocument/2006/relationships/hyperlink" Target="http://www.excel-exercise.com/function/condition/sumif/" TargetMode="External"/><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15</xdr:col>
      <xdr:colOff>495300</xdr:colOff>
      <xdr:row>0</xdr:row>
      <xdr:rowOff>189141</xdr:rowOff>
    </xdr:from>
    <xdr:to>
      <xdr:col>17</xdr:col>
      <xdr:colOff>427940</xdr:colOff>
      <xdr:row>6</xdr:row>
      <xdr:rowOff>95248</xdr:rowOff>
    </xdr:to>
    <xdr:pic>
      <xdr:nvPicPr>
        <xdr:cNvPr id="2" name="Picture 1" descr="Video icon by ousia">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9700" y="189141"/>
          <a:ext cx="1151840" cy="1068157"/>
        </a:xfrm>
        <a:prstGeom prst="rect">
          <a:avLst/>
        </a:prstGeom>
      </xdr:spPr>
    </xdr:pic>
    <xdr:clientData/>
  </xdr:twoCellAnchor>
  <xdr:twoCellAnchor editAs="oneCell">
    <xdr:from>
      <xdr:col>0</xdr:col>
      <xdr:colOff>152400</xdr:colOff>
      <xdr:row>1</xdr:row>
      <xdr:rowOff>85726</xdr:rowOff>
    </xdr:from>
    <xdr:to>
      <xdr:col>4</xdr:col>
      <xdr:colOff>427607</xdr:colOff>
      <xdr:row>4</xdr:row>
      <xdr:rowOff>133349</xdr:rowOff>
    </xdr:to>
    <xdr:pic>
      <xdr:nvPicPr>
        <xdr:cNvPr id="8" name="Picture 7" descr="http://www.cambridgeassessment.org.uk/Images/cie.jpg">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82" t="30137" r="7261" b="31233"/>
        <a:stretch/>
      </xdr:blipFill>
      <xdr:spPr bwMode="auto">
        <a:xfrm>
          <a:off x="152400" y="285751"/>
          <a:ext cx="2713607" cy="61912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352425</xdr:colOff>
      <xdr:row>8</xdr:row>
      <xdr:rowOff>28575</xdr:rowOff>
    </xdr:from>
    <xdr:to>
      <xdr:col>9</xdr:col>
      <xdr:colOff>381000</xdr:colOff>
      <xdr:row>11</xdr:row>
      <xdr:rowOff>9525</xdr:rowOff>
    </xdr:to>
    <xdr:sp macro="" textlink="">
      <xdr:nvSpPr>
        <xdr:cNvPr id="3" name="Rectangle 2">
          <a:hlinkClick xmlns:r="http://schemas.openxmlformats.org/officeDocument/2006/relationships" r:id="rId3"/>
          <a:extLst>
            <a:ext uri="{FF2B5EF4-FFF2-40B4-BE49-F238E27FC236}">
              <a16:creationId xmlns:a16="http://schemas.microsoft.com/office/drawing/2014/main" id="{00000000-0008-0000-0000-000003000000}"/>
            </a:ext>
          </a:extLst>
        </xdr:cNvPr>
        <xdr:cNvSpPr/>
      </xdr:nvSpPr>
      <xdr:spPr>
        <a:xfrm>
          <a:off x="4010025" y="1581150"/>
          <a:ext cx="1857375" cy="561975"/>
        </a:xfrm>
        <a:prstGeom prst="rect">
          <a:avLst/>
        </a:prstGeom>
        <a:solidFill>
          <a:srgbClr val="FF00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rgbClr val="FFC000"/>
              </a:solidFill>
            </a:rPr>
            <a:t>Absolute</a:t>
          </a:r>
          <a:r>
            <a:rPr lang="en-GB" sz="1200" b="1" baseline="0">
              <a:solidFill>
                <a:srgbClr val="FFC000"/>
              </a:solidFill>
            </a:rPr>
            <a:t> Cell Referencing</a:t>
          </a:r>
          <a:endParaRPr lang="en-GB" sz="1200" b="1">
            <a:solidFill>
              <a:srgbClr val="FFC000"/>
            </a:solidFill>
          </a:endParaRPr>
        </a:p>
      </xdr:txBody>
    </xdr:sp>
    <xdr:clientData/>
  </xdr:twoCellAnchor>
  <xdr:twoCellAnchor>
    <xdr:from>
      <xdr:col>10</xdr:col>
      <xdr:colOff>247650</xdr:colOff>
      <xdr:row>13</xdr:row>
      <xdr:rowOff>9525</xdr:rowOff>
    </xdr:from>
    <xdr:to>
      <xdr:col>13</xdr:col>
      <xdr:colOff>276225</xdr:colOff>
      <xdr:row>16</xdr:row>
      <xdr:rowOff>0</xdr:rowOff>
    </xdr:to>
    <xdr:sp macro="" textlink="">
      <xdr:nvSpPr>
        <xdr:cNvPr id="10" name="Rectangle 9">
          <a:hlinkClick xmlns:r="http://schemas.openxmlformats.org/officeDocument/2006/relationships" r:id="rId4"/>
          <a:extLst>
            <a:ext uri="{FF2B5EF4-FFF2-40B4-BE49-F238E27FC236}">
              <a16:creationId xmlns:a16="http://schemas.microsoft.com/office/drawing/2014/main" id="{00000000-0008-0000-0000-00000A000000}"/>
            </a:ext>
          </a:extLst>
        </xdr:cNvPr>
        <xdr:cNvSpPr/>
      </xdr:nvSpPr>
      <xdr:spPr>
        <a:xfrm>
          <a:off x="6343650" y="2524125"/>
          <a:ext cx="1857375" cy="561975"/>
        </a:xfrm>
        <a:prstGeom prst="rect">
          <a:avLst/>
        </a:prstGeom>
        <a:solidFill>
          <a:srgbClr val="FF00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rgbClr val="FFC000"/>
              </a:solidFill>
            </a:rPr>
            <a:t>If Statements and Nested If</a:t>
          </a:r>
        </a:p>
      </xdr:txBody>
    </xdr:sp>
    <xdr:clientData/>
  </xdr:twoCellAnchor>
  <xdr:twoCellAnchor>
    <xdr:from>
      <xdr:col>14</xdr:col>
      <xdr:colOff>47625</xdr:colOff>
      <xdr:row>13</xdr:row>
      <xdr:rowOff>28575</xdr:rowOff>
    </xdr:from>
    <xdr:to>
      <xdr:col>17</xdr:col>
      <xdr:colOff>76200</xdr:colOff>
      <xdr:row>16</xdr:row>
      <xdr:rowOff>19050</xdr:rowOff>
    </xdr:to>
    <xdr:sp macro="" textlink="">
      <xdr:nvSpPr>
        <xdr:cNvPr id="11" name="Rectangle 10">
          <a:hlinkClick xmlns:r="http://schemas.openxmlformats.org/officeDocument/2006/relationships" r:id="rId5"/>
          <a:extLst>
            <a:ext uri="{FF2B5EF4-FFF2-40B4-BE49-F238E27FC236}">
              <a16:creationId xmlns:a16="http://schemas.microsoft.com/office/drawing/2014/main" id="{00000000-0008-0000-0000-00000B000000}"/>
            </a:ext>
          </a:extLst>
        </xdr:cNvPr>
        <xdr:cNvSpPr/>
      </xdr:nvSpPr>
      <xdr:spPr>
        <a:xfrm>
          <a:off x="8582025" y="2543175"/>
          <a:ext cx="1857375" cy="561975"/>
        </a:xfrm>
        <a:prstGeom prst="rect">
          <a:avLst/>
        </a:prstGeom>
        <a:solidFill>
          <a:srgbClr val="FF00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rgbClr val="FFC000"/>
              </a:solidFill>
            </a:rPr>
            <a:t>SUMIF</a:t>
          </a:r>
        </a:p>
      </xdr:txBody>
    </xdr:sp>
    <xdr:clientData/>
  </xdr:twoCellAnchor>
  <xdr:twoCellAnchor>
    <xdr:from>
      <xdr:col>6</xdr:col>
      <xdr:colOff>381000</xdr:colOff>
      <xdr:row>13</xdr:row>
      <xdr:rowOff>9525</xdr:rowOff>
    </xdr:from>
    <xdr:to>
      <xdr:col>9</xdr:col>
      <xdr:colOff>409575</xdr:colOff>
      <xdr:row>16</xdr:row>
      <xdr:rowOff>0</xdr:rowOff>
    </xdr:to>
    <xdr:sp macro="" textlink="">
      <xdr:nvSpPr>
        <xdr:cNvPr id="12" name="Rectangle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4038600" y="2524125"/>
          <a:ext cx="1857375" cy="561975"/>
        </a:xfrm>
        <a:prstGeom prst="rect">
          <a:avLst/>
        </a:prstGeom>
        <a:solidFill>
          <a:srgbClr val="FF00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rgbClr val="FFC000"/>
              </a:solidFill>
            </a:rPr>
            <a:t>LOOKUP</a:t>
          </a:r>
        </a:p>
      </xdr:txBody>
    </xdr:sp>
    <xdr:clientData/>
  </xdr:twoCellAnchor>
  <xdr:twoCellAnchor>
    <xdr:from>
      <xdr:col>13</xdr:col>
      <xdr:colOff>571500</xdr:colOff>
      <xdr:row>8</xdr:row>
      <xdr:rowOff>28575</xdr:rowOff>
    </xdr:from>
    <xdr:to>
      <xdr:col>16</xdr:col>
      <xdr:colOff>600075</xdr:colOff>
      <xdr:row>11</xdr:row>
      <xdr:rowOff>9525</xdr:rowOff>
    </xdr:to>
    <xdr:sp macro="" textlink="">
      <xdr:nvSpPr>
        <xdr:cNvPr id="13" name="Rectangle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8496300" y="1581150"/>
          <a:ext cx="1857375" cy="561975"/>
        </a:xfrm>
        <a:prstGeom prst="rect">
          <a:avLst/>
        </a:prstGeom>
        <a:solidFill>
          <a:srgbClr val="FF00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rgbClr val="FFC000"/>
              </a:solidFill>
            </a:rPr>
            <a:t>HLOOKUP</a:t>
          </a:r>
        </a:p>
      </xdr:txBody>
    </xdr:sp>
    <xdr:clientData/>
  </xdr:twoCellAnchor>
  <xdr:twoCellAnchor>
    <xdr:from>
      <xdr:col>10</xdr:col>
      <xdr:colOff>219075</xdr:colOff>
      <xdr:row>8</xdr:row>
      <xdr:rowOff>28575</xdr:rowOff>
    </xdr:from>
    <xdr:to>
      <xdr:col>13</xdr:col>
      <xdr:colOff>247650</xdr:colOff>
      <xdr:row>11</xdr:row>
      <xdr:rowOff>9525</xdr:rowOff>
    </xdr:to>
    <xdr:sp macro="" textlink="">
      <xdr:nvSpPr>
        <xdr:cNvPr id="14" name="Rectangle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6315075" y="1581150"/>
          <a:ext cx="1857375" cy="561975"/>
        </a:xfrm>
        <a:prstGeom prst="rect">
          <a:avLst/>
        </a:prstGeom>
        <a:solidFill>
          <a:srgbClr val="FF00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rgbClr val="FFC000"/>
              </a:solidFill>
            </a:rPr>
            <a:t>VLOOKUP</a:t>
          </a:r>
        </a:p>
      </xdr:txBody>
    </xdr:sp>
    <xdr:clientData/>
  </xdr:twoCellAnchor>
  <xdr:twoCellAnchor>
    <xdr:from>
      <xdr:col>6</xdr:col>
      <xdr:colOff>390525</xdr:colOff>
      <xdr:row>17</xdr:row>
      <xdr:rowOff>114300</xdr:rowOff>
    </xdr:from>
    <xdr:to>
      <xdr:col>9</xdr:col>
      <xdr:colOff>419100</xdr:colOff>
      <xdr:row>20</xdr:row>
      <xdr:rowOff>95250</xdr:rowOff>
    </xdr:to>
    <xdr:sp macro="" textlink="">
      <xdr:nvSpPr>
        <xdr:cNvPr id="17" name="Rectangle 16">
          <a:hlinkClick xmlns:r="http://schemas.openxmlformats.org/officeDocument/2006/relationships" r:id="rId9"/>
          <a:extLst>
            <a:ext uri="{FF2B5EF4-FFF2-40B4-BE49-F238E27FC236}">
              <a16:creationId xmlns:a16="http://schemas.microsoft.com/office/drawing/2014/main" id="{00000000-0008-0000-0000-000011000000}"/>
            </a:ext>
          </a:extLst>
        </xdr:cNvPr>
        <xdr:cNvSpPr/>
      </xdr:nvSpPr>
      <xdr:spPr>
        <a:xfrm>
          <a:off x="4048125" y="3390900"/>
          <a:ext cx="1857375" cy="561975"/>
        </a:xfrm>
        <a:prstGeom prst="rect">
          <a:avLst/>
        </a:prstGeom>
        <a:solidFill>
          <a:srgbClr val="FF00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rgbClr val="FFC000"/>
              </a:solidFill>
            </a:rPr>
            <a:t>Average, MAX and MIN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333376</xdr:colOff>
      <xdr:row>0</xdr:row>
      <xdr:rowOff>140719</xdr:rowOff>
    </xdr:from>
    <xdr:to>
      <xdr:col>15</xdr:col>
      <xdr:colOff>76201</xdr:colOff>
      <xdr:row>5</xdr:row>
      <xdr:rowOff>171451</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a:srcRect l="7541" t="45839" r="25833" b="34620"/>
        <a:stretch/>
      </xdr:blipFill>
      <xdr:spPr>
        <a:xfrm>
          <a:off x="6191251" y="140719"/>
          <a:ext cx="5962650" cy="9832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104775</xdr:colOff>
      <xdr:row>7</xdr:row>
      <xdr:rowOff>46104</xdr:rowOff>
    </xdr:from>
    <xdr:to>
      <xdr:col>2</xdr:col>
      <xdr:colOff>513665</xdr:colOff>
      <xdr:row>12</xdr:row>
      <xdr:rowOff>38099</xdr:rowOff>
    </xdr:to>
    <xdr:pic>
      <xdr:nvPicPr>
        <xdr:cNvPr id="2" name="Picture 1" descr="Video icon by ousia">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 y="1417704"/>
          <a:ext cx="1018490" cy="944495"/>
        </a:xfrm>
        <a:prstGeom prst="rect">
          <a:avLst/>
        </a:prstGeom>
      </xdr:spPr>
    </xdr:pic>
    <xdr:clientData/>
  </xdr:twoCellAnchor>
  <xdr:twoCellAnchor editAs="oneCell">
    <xdr:from>
      <xdr:col>3</xdr:col>
      <xdr:colOff>85725</xdr:colOff>
      <xdr:row>7</xdr:row>
      <xdr:rowOff>65154</xdr:rowOff>
    </xdr:from>
    <xdr:to>
      <xdr:col>4</xdr:col>
      <xdr:colOff>494615</xdr:colOff>
      <xdr:row>12</xdr:row>
      <xdr:rowOff>57149</xdr:rowOff>
    </xdr:to>
    <xdr:pic>
      <xdr:nvPicPr>
        <xdr:cNvPr id="3" name="Picture 2" descr="Video icon by ousia">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4525" y="1436754"/>
          <a:ext cx="1018490" cy="944495"/>
        </a:xfrm>
        <a:prstGeom prst="rect">
          <a:avLst/>
        </a:prstGeom>
      </xdr:spPr>
    </xdr:pic>
    <xdr:clientData/>
  </xdr:twoCellAnchor>
  <xdr:twoCellAnchor editAs="oneCell">
    <xdr:from>
      <xdr:col>5</xdr:col>
      <xdr:colOff>104775</xdr:colOff>
      <xdr:row>7</xdr:row>
      <xdr:rowOff>55629</xdr:rowOff>
    </xdr:from>
    <xdr:to>
      <xdr:col>6</xdr:col>
      <xdr:colOff>513665</xdr:colOff>
      <xdr:row>12</xdr:row>
      <xdr:rowOff>47624</xdr:rowOff>
    </xdr:to>
    <xdr:pic>
      <xdr:nvPicPr>
        <xdr:cNvPr id="4" name="Picture 3" descr="Video icon by ousia">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2775" y="1427229"/>
          <a:ext cx="1018490" cy="944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157462</xdr:rowOff>
    </xdr:from>
    <xdr:to>
      <xdr:col>1</xdr:col>
      <xdr:colOff>492215</xdr:colOff>
      <xdr:row>5</xdr:row>
      <xdr:rowOff>83324</xdr:rowOff>
    </xdr:to>
    <xdr:pic>
      <xdr:nvPicPr>
        <xdr:cNvPr id="3" name="Picture 2" descr="Video icon by ousia">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157462"/>
          <a:ext cx="977990" cy="906937"/>
        </a:xfrm>
        <a:prstGeom prst="rect">
          <a:avLst/>
        </a:prstGeom>
      </xdr:spPr>
    </xdr:pic>
    <xdr:clientData/>
  </xdr:twoCellAnchor>
  <xdr:twoCellAnchor>
    <xdr:from>
      <xdr:col>14</xdr:col>
      <xdr:colOff>167640</xdr:colOff>
      <xdr:row>8</xdr:row>
      <xdr:rowOff>0</xdr:rowOff>
    </xdr:from>
    <xdr:to>
      <xdr:col>17</xdr:col>
      <xdr:colOff>30480</xdr:colOff>
      <xdr:row>20</xdr:row>
      <xdr:rowOff>0</xdr:rowOff>
    </xdr:to>
    <xdr:sp macro="" textlink="">
      <xdr:nvSpPr>
        <xdr:cNvPr id="4" name="Text Box 1">
          <a:extLst>
            <a:ext uri="{FF2B5EF4-FFF2-40B4-BE49-F238E27FC236}">
              <a16:creationId xmlns:a16="http://schemas.microsoft.com/office/drawing/2014/main" id="{00000000-0008-0000-0100-000004000000}"/>
            </a:ext>
          </a:extLst>
        </xdr:cNvPr>
        <xdr:cNvSpPr txBox="1">
          <a:spLocks noChangeArrowheads="1"/>
        </xdr:cNvSpPr>
      </xdr:nvSpPr>
      <xdr:spPr bwMode="auto">
        <a:xfrm>
          <a:off x="3787140" y="638175"/>
          <a:ext cx="1691640" cy="2362200"/>
        </a:xfrm>
        <a:prstGeom prst="rect">
          <a:avLst/>
        </a:prstGeom>
        <a:solidFill>
          <a:schemeClr val="accent2">
            <a:lumMod val="20000"/>
            <a:lumOff val="80000"/>
          </a:schemeClr>
        </a:solidFill>
        <a:ln w="9525">
          <a:solidFill>
            <a:srgbClr val="000000"/>
          </a:solidFill>
          <a:miter lim="800000"/>
          <a:headEnd/>
          <a:tailEnd/>
        </a:ln>
      </xdr:spPr>
      <xdr:txBody>
        <a:bodyPr vertOverflow="clip" wrap="square" lIns="36576" tIns="27432" rIns="0" bIns="0" anchor="t" upright="1"/>
        <a:lstStyle/>
        <a:p>
          <a:pPr algn="l" rtl="0">
            <a:defRPr sz="1000"/>
          </a:pPr>
          <a:r>
            <a:rPr lang="en-GB" sz="1000" b="0" i="0" u="none" strike="noStrike" baseline="0">
              <a:solidFill>
                <a:srgbClr val="000000"/>
              </a:solidFill>
              <a:latin typeface="Arial"/>
              <a:cs typeface="Arial"/>
            </a:rPr>
            <a:t>1. In cell L11, write a formula to calculate the cost of vanilla ice creams sold.</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2. Drag the formula down to cells L11:L18</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3. Make sure that the formula is working correctly in all cells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4. in cell L19, write a forumula to calculate the total cost of ice cream sales</a:t>
          </a:r>
        </a:p>
      </xdr:txBody>
    </xdr:sp>
    <xdr:clientData/>
  </xdr:twoCellAnchor>
  <xdr:twoCellAnchor editAs="oneCell">
    <xdr:from>
      <xdr:col>13</xdr:col>
      <xdr:colOff>57150</xdr:colOff>
      <xdr:row>11</xdr:row>
      <xdr:rowOff>142875</xdr:rowOff>
    </xdr:from>
    <xdr:to>
      <xdr:col>14</xdr:col>
      <xdr:colOff>76201</xdr:colOff>
      <xdr:row>18</xdr:row>
      <xdr:rowOff>104775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00" y="1524000"/>
          <a:ext cx="628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9</xdr:col>
      <xdr:colOff>516069</xdr:colOff>
      <xdr:row>5</xdr:row>
      <xdr:rowOff>55784</xdr:rowOff>
    </xdr:from>
    <xdr:ext cx="2034916" cy="593304"/>
    <xdr:sp macro="" textlink="">
      <xdr:nvSpPr>
        <xdr:cNvPr id="7" name="Rectangle 6">
          <a:extLst>
            <a:ext uri="{FF2B5EF4-FFF2-40B4-BE49-F238E27FC236}">
              <a16:creationId xmlns:a16="http://schemas.microsoft.com/office/drawing/2014/main" id="{00000000-0008-0000-0100-000007000000}"/>
            </a:ext>
          </a:extLst>
        </xdr:cNvPr>
        <xdr:cNvSpPr/>
      </xdr:nvSpPr>
      <xdr:spPr>
        <a:xfrm>
          <a:off x="6993069" y="1036859"/>
          <a:ext cx="2034916" cy="593304"/>
        </a:xfrm>
        <a:prstGeom prst="rect">
          <a:avLst/>
        </a:prstGeom>
        <a:noFill/>
      </xdr:spPr>
      <xdr:txBody>
        <a:bodyPr wrap="none" lIns="91440" tIns="45720" rIns="91440" bIns="45720">
          <a:spAutoFit/>
        </a:bodyPr>
        <a:lstStyle/>
        <a:p>
          <a:pPr algn="ctr"/>
          <a:r>
            <a:rPr lang="en-US" sz="3200" b="1" cap="none" spc="0">
              <a:ln w="17780" cmpd="sng">
                <a:solidFill>
                  <a:srgbClr val="FFFFFF"/>
                </a:solidFill>
                <a:prstDash val="solid"/>
                <a:miter lim="800000"/>
              </a:ln>
              <a:solidFill>
                <a:schemeClr val="accent2">
                  <a:lumMod val="75000"/>
                </a:schemeClr>
              </a:solidFill>
              <a:effectLst>
                <a:outerShdw blurRad="50800" algn="tl" rotWithShape="0">
                  <a:srgbClr val="000000"/>
                </a:outerShdw>
              </a:effectLst>
            </a:rPr>
            <a:t>Ice</a:t>
          </a:r>
          <a:r>
            <a:rPr lang="en-US" sz="3200" b="1" cap="none" spc="0" baseline="0">
              <a:ln w="17780" cmpd="sng">
                <a:solidFill>
                  <a:srgbClr val="FFFFFF"/>
                </a:solidFill>
                <a:prstDash val="solid"/>
                <a:miter lim="800000"/>
              </a:ln>
              <a:solidFill>
                <a:schemeClr val="accent2">
                  <a:lumMod val="75000"/>
                </a:schemeClr>
              </a:solidFill>
              <a:effectLst>
                <a:outerShdw blurRad="50800" algn="tl" rotWithShape="0">
                  <a:srgbClr val="000000"/>
                </a:outerShdw>
              </a:effectLst>
            </a:rPr>
            <a:t> Creams</a:t>
          </a:r>
          <a:endParaRPr lang="en-US" sz="3200" b="1" cap="none" spc="0">
            <a:ln w="17780" cmpd="sng">
              <a:solidFill>
                <a:srgbClr val="FFFFFF"/>
              </a:solidFill>
              <a:prstDash val="solid"/>
              <a:miter lim="800000"/>
            </a:ln>
            <a:solidFill>
              <a:schemeClr val="accent2">
                <a:lumMod val="75000"/>
              </a:schemeClr>
            </a:solidFill>
            <a:effectLst>
              <a:outerShdw blurRad="50800" algn="tl" rotWithShape="0">
                <a:srgbClr val="000000"/>
              </a:outerShdw>
            </a:effectLst>
          </a:endParaRPr>
        </a:p>
      </xdr:txBody>
    </xdr:sp>
    <xdr:clientData/>
  </xdr:oneCellAnchor>
  <xdr:twoCellAnchor editAs="oneCell">
    <xdr:from>
      <xdr:col>1</xdr:col>
      <xdr:colOff>209550</xdr:colOff>
      <xdr:row>20</xdr:row>
      <xdr:rowOff>0</xdr:rowOff>
    </xdr:from>
    <xdr:to>
      <xdr:col>1</xdr:col>
      <xdr:colOff>504825</xdr:colOff>
      <xdr:row>23</xdr:row>
      <xdr:rowOff>4763</xdr:rowOff>
    </xdr:to>
    <xdr:pic>
      <xdr:nvPicPr>
        <xdr:cNvPr id="8" name="Picture 4">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76200"/>
          <a:ext cx="295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1</xdr:col>
      <xdr:colOff>864672</xdr:colOff>
      <xdr:row>20</xdr:row>
      <xdr:rowOff>0</xdr:rowOff>
    </xdr:from>
    <xdr:ext cx="3053721" cy="655885"/>
    <xdr:sp macro="" textlink="">
      <xdr:nvSpPr>
        <xdr:cNvPr id="9" name="Rectangle 8">
          <a:extLst>
            <a:ext uri="{FF2B5EF4-FFF2-40B4-BE49-F238E27FC236}">
              <a16:creationId xmlns:a16="http://schemas.microsoft.com/office/drawing/2014/main" id="{00000000-0008-0000-0100-000009000000}"/>
            </a:ext>
          </a:extLst>
        </xdr:cNvPr>
        <xdr:cNvSpPr/>
      </xdr:nvSpPr>
      <xdr:spPr>
        <a:xfrm>
          <a:off x="864672" y="83820"/>
          <a:ext cx="3053721" cy="655885"/>
        </a:xfrm>
        <a:prstGeom prst="rect">
          <a:avLst/>
        </a:prstGeom>
        <a:noFill/>
      </xdr:spPr>
      <xdr:txBody>
        <a:bodyPr wrap="none" lIns="91440" tIns="45720" rIns="91440" bIns="45720">
          <a:spAutoFit/>
        </a:bodyPr>
        <a:lstStyle/>
        <a:p>
          <a:pPr algn="ctr"/>
          <a:r>
            <a:rPr lang="en-US" sz="3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Mobile Phones</a:t>
          </a:r>
        </a:p>
      </xdr:txBody>
    </xdr:sp>
    <xdr:clientData/>
  </xdr:oneCellAnchor>
  <xdr:twoCellAnchor>
    <xdr:from>
      <xdr:col>10</xdr:col>
      <xdr:colOff>266700</xdr:colOff>
      <xdr:row>20</xdr:row>
      <xdr:rowOff>104775</xdr:rowOff>
    </xdr:from>
    <xdr:to>
      <xdr:col>18</xdr:col>
      <xdr:colOff>421005</xdr:colOff>
      <xdr:row>29</xdr:row>
      <xdr:rowOff>36205</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7858125" y="4371975"/>
          <a:ext cx="5031105" cy="212218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latin typeface="Tahoma" pitchFamily="34" charset="0"/>
              <a:ea typeface="Tahoma" pitchFamily="34" charset="0"/>
              <a:cs typeface="Tahoma" pitchFamily="34" charset="0"/>
            </a:rPr>
            <a:t>TASKS</a:t>
          </a:r>
        </a:p>
        <a:p>
          <a:r>
            <a:rPr lang="en-GB" sz="1100">
              <a:latin typeface="Tahoma" pitchFamily="34" charset="0"/>
              <a:ea typeface="Tahoma" pitchFamily="34" charset="0"/>
              <a:cs typeface="Tahoma" pitchFamily="34" charset="0"/>
            </a:rPr>
            <a:t>1. In cell D26 calculate the VAT to be paid on the Blackberry Curve</a:t>
          </a:r>
          <a:endParaRPr lang="en-GB" sz="1100" baseline="0">
            <a:latin typeface="Tahoma" pitchFamily="34" charset="0"/>
            <a:ea typeface="Tahoma" pitchFamily="34" charset="0"/>
            <a:cs typeface="Tahoma" pitchFamily="34" charset="0"/>
          </a:endParaRPr>
        </a:p>
        <a:p>
          <a:r>
            <a:rPr lang="en-GB" sz="1100" baseline="0">
              <a:latin typeface="Tahoma" pitchFamily="34" charset="0"/>
              <a:ea typeface="Tahoma" pitchFamily="34" charset="0"/>
              <a:cs typeface="Tahoma" pitchFamily="34" charset="0"/>
            </a:rPr>
            <a:t>You MUST include an absolute cell reference in your formula.  Replicate this formula for the other phones</a:t>
          </a:r>
        </a:p>
        <a:p>
          <a:endParaRPr lang="en-GB" sz="1100" baseline="0">
            <a:latin typeface="Tahoma" pitchFamily="34" charset="0"/>
            <a:ea typeface="Tahoma" pitchFamily="34" charset="0"/>
            <a:cs typeface="Tahoma" pitchFamily="34" charset="0"/>
          </a:endParaRPr>
        </a:p>
        <a:p>
          <a:r>
            <a:rPr lang="en-GB" sz="1100" baseline="0">
              <a:latin typeface="Tahoma" pitchFamily="34" charset="0"/>
              <a:ea typeface="Tahoma" pitchFamily="34" charset="0"/>
              <a:cs typeface="Tahoma" pitchFamily="34" charset="0"/>
            </a:rPr>
            <a:t>2. In cell E26 calculate the price including VAT.  Replicate this formula.</a:t>
          </a:r>
        </a:p>
        <a:p>
          <a:endParaRPr lang="en-GB" sz="1100" baseline="0">
            <a:latin typeface="Tahoma" pitchFamily="34" charset="0"/>
            <a:ea typeface="Tahoma" pitchFamily="34" charset="0"/>
            <a:cs typeface="Tahoma" pitchFamily="34" charset="0"/>
          </a:endParaRPr>
        </a:p>
        <a:p>
          <a:r>
            <a:rPr lang="en-GB" sz="1100" baseline="0">
              <a:latin typeface="Tahoma" pitchFamily="34" charset="0"/>
              <a:ea typeface="Tahoma" pitchFamily="34" charset="0"/>
              <a:cs typeface="Tahoma" pitchFamily="34" charset="0"/>
            </a:rPr>
            <a:t>3. The Summer Sale is about to begin.  In cell J25 calculate the discount to be given on the Blackberry Curve.</a:t>
          </a:r>
        </a:p>
        <a:p>
          <a:r>
            <a:rPr lang="en-GB" sz="1100" baseline="0">
              <a:latin typeface="Tahoma" pitchFamily="34" charset="0"/>
              <a:ea typeface="Tahoma" pitchFamily="34" charset="0"/>
              <a:cs typeface="Tahoma" pitchFamily="34" charset="0"/>
            </a:rPr>
            <a:t>Replicate this formula</a:t>
          </a:r>
        </a:p>
        <a:p>
          <a:endParaRPr lang="en-GB" sz="1100" baseline="0">
            <a:latin typeface="Tahoma" pitchFamily="34" charset="0"/>
            <a:ea typeface="Tahoma" pitchFamily="34" charset="0"/>
            <a:cs typeface="Tahoma" pitchFamily="34" charset="0"/>
          </a:endParaRPr>
        </a:p>
        <a:p>
          <a:r>
            <a:rPr lang="en-GB" sz="1100" baseline="0">
              <a:latin typeface="Tahoma" pitchFamily="34" charset="0"/>
              <a:ea typeface="Tahoma" pitchFamily="34" charset="0"/>
              <a:cs typeface="Tahoma" pitchFamily="34" charset="0"/>
            </a:rPr>
            <a:t>4. In column G calculate the sales price of all of the phone models.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403310</xdr:colOff>
      <xdr:row>0</xdr:row>
      <xdr:rowOff>57150</xdr:rowOff>
    </xdr:from>
    <xdr:to>
      <xdr:col>1</xdr:col>
      <xdr:colOff>428625</xdr:colOff>
      <xdr:row>3</xdr:row>
      <xdr:rowOff>64912</xdr:rowOff>
    </xdr:to>
    <xdr:pic>
      <xdr:nvPicPr>
        <xdr:cNvPr id="2" name="Picture 1" descr="Video icon by ousia">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3310" y="57150"/>
          <a:ext cx="634915" cy="588787"/>
        </a:xfrm>
        <a:prstGeom prst="rect">
          <a:avLst/>
        </a:prstGeom>
      </xdr:spPr>
    </xdr:pic>
    <xdr:clientData/>
  </xdr:twoCellAnchor>
  <xdr:twoCellAnchor editAs="oneCell">
    <xdr:from>
      <xdr:col>19</xdr:col>
      <xdr:colOff>48825</xdr:colOff>
      <xdr:row>0</xdr:row>
      <xdr:rowOff>38101</xdr:rowOff>
    </xdr:from>
    <xdr:to>
      <xdr:col>20</xdr:col>
      <xdr:colOff>30042</xdr:colOff>
      <xdr:row>4</xdr:row>
      <xdr:rowOff>133351</xdr:rowOff>
    </xdr:to>
    <xdr:pic>
      <xdr:nvPicPr>
        <xdr:cNvPr id="5" name="Picture 4" descr="http://ksean.com/educational/wp-content/uploads/2010/08/1_OwlTeacher.jp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55050" y="38101"/>
          <a:ext cx="781317"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101862</xdr:colOff>
      <xdr:row>7</xdr:row>
      <xdr:rowOff>343958</xdr:rowOff>
    </xdr:from>
    <xdr:to>
      <xdr:col>24</xdr:col>
      <xdr:colOff>366446</xdr:colOff>
      <xdr:row>11</xdr:row>
      <xdr:rowOff>129644</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00000000-0008-0000-0200-000003000000}"/>
            </a:ext>
          </a:extLst>
        </xdr:cNvPr>
        <xdr:cNvSpPr/>
      </xdr:nvSpPr>
      <xdr:spPr>
        <a:xfrm>
          <a:off x="14222675" y="2201333"/>
          <a:ext cx="2086240" cy="964405"/>
        </a:xfrm>
        <a:prstGeom prst="rect">
          <a:avLst/>
        </a:prstGeom>
        <a:solidFill>
          <a:srgbClr val="CC99FF"/>
        </a:solid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u="sng"/>
            <a:t>Multiple</a:t>
          </a:r>
          <a:r>
            <a:rPr lang="en-GB" sz="1400" b="1" u="sng" baseline="0"/>
            <a:t> Column VLOOKUP</a:t>
          </a:r>
        </a:p>
        <a:p>
          <a:pPr algn="l"/>
          <a:endParaRPr lang="en-GB" sz="1200" baseline="0"/>
        </a:p>
        <a:p>
          <a:pPr algn="l"/>
          <a:r>
            <a:rPr lang="en-GB" sz="1200" baseline="0"/>
            <a:t>Click on this box for help</a:t>
          </a:r>
          <a:endParaRPr lang="en-GB" sz="1200"/>
        </a:p>
      </xdr:txBody>
    </xdr:sp>
    <xdr:clientData/>
  </xdr:twoCellAnchor>
  <xdr:twoCellAnchor>
    <xdr:from>
      <xdr:col>7</xdr:col>
      <xdr:colOff>21167</xdr:colOff>
      <xdr:row>19</xdr:row>
      <xdr:rowOff>31750</xdr:rowOff>
    </xdr:from>
    <xdr:to>
      <xdr:col>12</xdr:col>
      <xdr:colOff>10584</xdr:colOff>
      <xdr:row>22</xdr:row>
      <xdr:rowOff>179916</xdr:rowOff>
    </xdr:to>
    <xdr:sp macro="" textlink="">
      <xdr:nvSpPr>
        <xdr:cNvPr id="4" name="Rectangle 3">
          <a:hlinkClick xmlns:r="http://schemas.openxmlformats.org/officeDocument/2006/relationships" r:id="rId5"/>
          <a:extLst>
            <a:ext uri="{FF2B5EF4-FFF2-40B4-BE49-F238E27FC236}">
              <a16:creationId xmlns:a16="http://schemas.microsoft.com/office/drawing/2014/main" id="{00000000-0008-0000-0200-000004000000}"/>
            </a:ext>
          </a:extLst>
        </xdr:cNvPr>
        <xdr:cNvSpPr/>
      </xdr:nvSpPr>
      <xdr:spPr>
        <a:xfrm>
          <a:off x="4434417" y="4603750"/>
          <a:ext cx="3365500" cy="740833"/>
        </a:xfrm>
        <a:prstGeom prst="rect">
          <a:avLst/>
        </a:prstGeom>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a:t>Click here to practise an exam question</a:t>
          </a:r>
        </a:p>
      </xdr:txBody>
    </xdr:sp>
    <xdr:clientData/>
  </xdr:twoCellAnchor>
  <xdr:twoCellAnchor>
    <xdr:from>
      <xdr:col>19</xdr:col>
      <xdr:colOff>71437</xdr:colOff>
      <xdr:row>6</xdr:row>
      <xdr:rowOff>154781</xdr:rowOff>
    </xdr:from>
    <xdr:to>
      <xdr:col>20</xdr:col>
      <xdr:colOff>11906</xdr:colOff>
      <xdr:row>6</xdr:row>
      <xdr:rowOff>214312</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H="1">
          <a:off x="12787312" y="1535906"/>
          <a:ext cx="738188" cy="59531"/>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304799</xdr:colOff>
      <xdr:row>0</xdr:row>
      <xdr:rowOff>76199</xdr:rowOff>
    </xdr:from>
    <xdr:to>
      <xdr:col>9</xdr:col>
      <xdr:colOff>169127</xdr:colOff>
      <xdr:row>6</xdr:row>
      <xdr:rowOff>95250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l="7595" t="37464" r="32346" b="43831"/>
        <a:stretch/>
      </xdr:blipFill>
      <xdr:spPr>
        <a:xfrm>
          <a:off x="304799" y="76199"/>
          <a:ext cx="6636603" cy="1162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323850</xdr:colOff>
      <xdr:row>1</xdr:row>
      <xdr:rowOff>66675</xdr:rowOff>
    </xdr:from>
    <xdr:to>
      <xdr:col>1</xdr:col>
      <xdr:colOff>354385</xdr:colOff>
      <xdr:row>4</xdr:row>
      <xdr:rowOff>77013</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323850" y="66675"/>
          <a:ext cx="640135" cy="591363"/>
        </a:xfrm>
        <a:prstGeom prst="rect">
          <a:avLst/>
        </a:prstGeom>
      </xdr:spPr>
    </xdr:pic>
    <xdr:clientData/>
  </xdr:twoCellAnchor>
  <xdr:twoCellAnchor editAs="oneCell">
    <xdr:from>
      <xdr:col>17</xdr:col>
      <xdr:colOff>28575</xdr:colOff>
      <xdr:row>1</xdr:row>
      <xdr:rowOff>66675</xdr:rowOff>
    </xdr:from>
    <xdr:to>
      <xdr:col>18</xdr:col>
      <xdr:colOff>205427</xdr:colOff>
      <xdr:row>5</xdr:row>
      <xdr:rowOff>163525</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10391775" y="66675"/>
          <a:ext cx="786452" cy="877900"/>
        </a:xfrm>
        <a:prstGeom prst="rect">
          <a:avLst/>
        </a:prstGeom>
      </xdr:spPr>
    </xdr:pic>
    <xdr:clientData/>
  </xdr:twoCellAnchor>
  <xdr:twoCellAnchor>
    <xdr:from>
      <xdr:col>12</xdr:col>
      <xdr:colOff>114300</xdr:colOff>
      <xdr:row>14</xdr:row>
      <xdr:rowOff>38100</xdr:rowOff>
    </xdr:from>
    <xdr:to>
      <xdr:col>12</xdr:col>
      <xdr:colOff>600075</xdr:colOff>
      <xdr:row>14</xdr:row>
      <xdr:rowOff>95250</xdr:rowOff>
    </xdr:to>
    <xdr:cxnSp macro="">
      <xdr:nvCxnSpPr>
        <xdr:cNvPr id="9" name="Straight Arrow Connector 8">
          <a:extLst>
            <a:ext uri="{FF2B5EF4-FFF2-40B4-BE49-F238E27FC236}">
              <a16:creationId xmlns:a16="http://schemas.microsoft.com/office/drawing/2014/main" id="{00000000-0008-0000-0400-000009000000}"/>
            </a:ext>
          </a:extLst>
        </xdr:cNvPr>
        <xdr:cNvCxnSpPr/>
      </xdr:nvCxnSpPr>
      <xdr:spPr>
        <a:xfrm flipH="1">
          <a:off x="8105775" y="2790825"/>
          <a:ext cx="485775" cy="5715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142875</xdr:colOff>
      <xdr:row>7</xdr:row>
      <xdr:rowOff>47625</xdr:rowOff>
    </xdr:from>
    <xdr:to>
      <xdr:col>18</xdr:col>
      <xdr:colOff>514350</xdr:colOff>
      <xdr:row>12</xdr:row>
      <xdr:rowOff>85725</xdr:rowOff>
    </xdr:to>
    <xdr:sp macro="" textlink="">
      <xdr:nvSpPr>
        <xdr:cNvPr id="2" name="Rectangle 1">
          <a:hlinkClick xmlns:r="http://schemas.openxmlformats.org/officeDocument/2006/relationships" r:id="rId4"/>
          <a:extLst>
            <a:ext uri="{FF2B5EF4-FFF2-40B4-BE49-F238E27FC236}">
              <a16:creationId xmlns:a16="http://schemas.microsoft.com/office/drawing/2014/main" id="{00000000-0008-0000-0400-000002000000}"/>
            </a:ext>
          </a:extLst>
        </xdr:cNvPr>
        <xdr:cNvSpPr/>
      </xdr:nvSpPr>
      <xdr:spPr>
        <a:xfrm>
          <a:off x="10572750" y="1428750"/>
          <a:ext cx="1590675" cy="1009650"/>
        </a:xfrm>
        <a:prstGeom prst="rect">
          <a:avLst/>
        </a:prstGeom>
        <a:solidFill>
          <a:schemeClr val="accent2"/>
        </a:solid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Click here for help on exercise</a:t>
          </a:r>
          <a:r>
            <a:rPr lang="en-GB" sz="1800" baseline="0"/>
            <a:t> 2</a:t>
          </a:r>
          <a:endParaRPr lang="en-GB" sz="18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106239</xdr:colOff>
      <xdr:row>0</xdr:row>
      <xdr:rowOff>85726</xdr:rowOff>
    </xdr:from>
    <xdr:to>
      <xdr:col>1</xdr:col>
      <xdr:colOff>421049</xdr:colOff>
      <xdr:row>4</xdr:row>
      <xdr:rowOff>161926</xdr:rowOff>
    </xdr:to>
    <xdr:pic>
      <xdr:nvPicPr>
        <xdr:cNvPr id="2" name="Picture 1" descr="Video icon by ousia">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239" y="85726"/>
          <a:ext cx="924410" cy="857250"/>
        </a:xfrm>
        <a:prstGeom prst="rect">
          <a:avLst/>
        </a:prstGeom>
      </xdr:spPr>
    </xdr:pic>
    <xdr:clientData/>
  </xdr:twoCellAnchor>
  <xdr:twoCellAnchor editAs="oneCell">
    <xdr:from>
      <xdr:col>16</xdr:col>
      <xdr:colOff>590550</xdr:colOff>
      <xdr:row>6</xdr:row>
      <xdr:rowOff>114300</xdr:rowOff>
    </xdr:from>
    <xdr:to>
      <xdr:col>18</xdr:col>
      <xdr:colOff>157802</xdr:colOff>
      <xdr:row>11</xdr:row>
      <xdr:rowOff>30175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0" b="100000" l="0" r="100000"/>
                  </a14:imgEffect>
                </a14:imgLayer>
              </a14:imgProps>
            </a:ext>
          </a:extLst>
        </a:blip>
        <a:stretch>
          <a:fillRect/>
        </a:stretch>
      </xdr:blipFill>
      <xdr:spPr>
        <a:xfrm>
          <a:off x="10915650" y="1276350"/>
          <a:ext cx="786452" cy="877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542925</xdr:colOff>
      <xdr:row>2</xdr:row>
      <xdr:rowOff>180975</xdr:rowOff>
    </xdr:from>
    <xdr:to>
      <xdr:col>18</xdr:col>
      <xdr:colOff>110177</xdr:colOff>
      <xdr:row>7</xdr:row>
      <xdr:rowOff>77800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0" b="100000" l="0" r="100000"/>
                  </a14:imgEffect>
                </a14:imgLayer>
              </a14:imgProps>
            </a:ext>
          </a:extLst>
        </a:blip>
        <a:stretch>
          <a:fillRect/>
        </a:stretch>
      </xdr:blipFill>
      <xdr:spPr>
        <a:xfrm>
          <a:off x="10591800" y="571500"/>
          <a:ext cx="786452" cy="877900"/>
        </a:xfrm>
        <a:prstGeom prst="rect">
          <a:avLst/>
        </a:prstGeom>
      </xdr:spPr>
    </xdr:pic>
    <xdr:clientData/>
  </xdr:twoCellAnchor>
  <xdr:twoCellAnchor editAs="oneCell">
    <xdr:from>
      <xdr:col>0</xdr:col>
      <xdr:colOff>133674</xdr:colOff>
      <xdr:row>4</xdr:row>
      <xdr:rowOff>152400</xdr:rowOff>
    </xdr:from>
    <xdr:to>
      <xdr:col>1</xdr:col>
      <xdr:colOff>427940</xdr:colOff>
      <xdr:row>9</xdr:row>
      <xdr:rowOff>594</xdr:rowOff>
    </xdr:to>
    <xdr:pic>
      <xdr:nvPicPr>
        <xdr:cNvPr id="3" name="Picture 2" descr="Video icon by ousia">
          <a:hlinkClick xmlns:r="http://schemas.openxmlformats.org/officeDocument/2006/relationships" r:id="rId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674" y="933450"/>
          <a:ext cx="903866" cy="838199"/>
        </a:xfrm>
        <a:prstGeom prst="rect">
          <a:avLst/>
        </a:prstGeom>
      </xdr:spPr>
    </xdr:pic>
    <xdr:clientData/>
  </xdr:twoCellAnchor>
  <xdr:twoCellAnchor editAs="oneCell">
    <xdr:from>
      <xdr:col>7</xdr:col>
      <xdr:colOff>133849</xdr:colOff>
      <xdr:row>4</xdr:row>
      <xdr:rowOff>161924</xdr:rowOff>
    </xdr:from>
    <xdr:to>
      <xdr:col>8</xdr:col>
      <xdr:colOff>581024</xdr:colOff>
      <xdr:row>9</xdr:row>
      <xdr:rowOff>151323</xdr:rowOff>
    </xdr:to>
    <xdr:pic>
      <xdr:nvPicPr>
        <xdr:cNvPr id="4" name="Picture 3" descr="Video icon by ousia">
          <a:hlinkClick xmlns:r="http://schemas.openxmlformats.org/officeDocument/2006/relationships" r:id="rId5"/>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96324" y="942974"/>
          <a:ext cx="1056775" cy="979999"/>
        </a:xfrm>
        <a:prstGeom prst="rect">
          <a:avLst/>
        </a:prstGeom>
      </xdr:spPr>
    </xdr:pic>
    <xdr:clientData/>
  </xdr:twoCellAnchor>
  <xdr:twoCellAnchor>
    <xdr:from>
      <xdr:col>8</xdr:col>
      <xdr:colOff>123825</xdr:colOff>
      <xdr:row>14</xdr:row>
      <xdr:rowOff>161925</xdr:rowOff>
    </xdr:from>
    <xdr:to>
      <xdr:col>13</xdr:col>
      <xdr:colOff>285750</xdr:colOff>
      <xdr:row>19</xdr:row>
      <xdr:rowOff>114300</xdr:rowOff>
    </xdr:to>
    <xdr:sp macro="" textlink="">
      <xdr:nvSpPr>
        <xdr:cNvPr id="5" name="Rectangle 4">
          <a:hlinkClick xmlns:r="http://schemas.openxmlformats.org/officeDocument/2006/relationships" r:id="rId7"/>
          <a:extLst>
            <a:ext uri="{FF2B5EF4-FFF2-40B4-BE49-F238E27FC236}">
              <a16:creationId xmlns:a16="http://schemas.microsoft.com/office/drawing/2014/main" id="{00000000-0008-0000-0600-000005000000}"/>
            </a:ext>
          </a:extLst>
        </xdr:cNvPr>
        <xdr:cNvSpPr/>
      </xdr:nvSpPr>
      <xdr:spPr>
        <a:xfrm>
          <a:off x="5295900" y="2905125"/>
          <a:ext cx="3790950" cy="904875"/>
        </a:xfrm>
        <a:prstGeom prst="rect">
          <a:avLst/>
        </a:prstGeom>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latin typeface="Arial Rounded MT Bold" panose="020F0704030504030204" pitchFamily="34" charset="0"/>
            </a:rPr>
            <a:t>Finished?</a:t>
          </a:r>
          <a:r>
            <a:rPr lang="en-GB" sz="2400" baseline="0">
              <a:latin typeface="Arial Rounded MT Bold" panose="020F0704030504030204" pitchFamily="34" charset="0"/>
            </a:rPr>
            <a:t> Click here to try and exam question</a:t>
          </a:r>
          <a:endParaRPr lang="en-GB" sz="2400">
            <a:latin typeface="Arial Rounded MT Bold" panose="020F070403050403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116417</xdr:colOff>
      <xdr:row>0</xdr:row>
      <xdr:rowOff>119591</xdr:rowOff>
    </xdr:from>
    <xdr:to>
      <xdr:col>12</xdr:col>
      <xdr:colOff>497418</xdr:colOff>
      <xdr:row>10</xdr:row>
      <xdr:rowOff>116416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srcRect l="7761" t="63940" r="33269" b="10059"/>
        <a:stretch/>
      </xdr:blipFill>
      <xdr:spPr>
        <a:xfrm>
          <a:off x="116417" y="119591"/>
          <a:ext cx="7725834" cy="1901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65329</xdr:colOff>
      <xdr:row>0</xdr:row>
      <xdr:rowOff>104774</xdr:rowOff>
    </xdr:from>
    <xdr:to>
      <xdr:col>1</xdr:col>
      <xdr:colOff>421225</xdr:colOff>
      <xdr:row>5</xdr:row>
      <xdr:rowOff>28575</xdr:rowOff>
    </xdr:to>
    <xdr:pic>
      <xdr:nvPicPr>
        <xdr:cNvPr id="2" name="Picture 1" descr="Video icon by ousia">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329" y="104774"/>
          <a:ext cx="965496" cy="895351"/>
        </a:xfrm>
        <a:prstGeom prst="rect">
          <a:avLst/>
        </a:prstGeom>
      </xdr:spPr>
    </xdr:pic>
    <xdr:clientData/>
  </xdr:twoCellAnchor>
  <xdr:twoCellAnchor editAs="oneCell">
    <xdr:from>
      <xdr:col>11</xdr:col>
      <xdr:colOff>333375</xdr:colOff>
      <xdr:row>0</xdr:row>
      <xdr:rowOff>181597</xdr:rowOff>
    </xdr:from>
    <xdr:to>
      <xdr:col>18</xdr:col>
      <xdr:colOff>489440</xdr:colOff>
      <xdr:row>5</xdr:row>
      <xdr:rowOff>9525</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3"/>
        <a:srcRect l="11421" t="31644" r="42910" b="53984"/>
        <a:stretch/>
      </xdr:blipFill>
      <xdr:spPr>
        <a:xfrm>
          <a:off x="7200900" y="181597"/>
          <a:ext cx="4518515" cy="79947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18</xdr:col>
      <xdr:colOff>447675</xdr:colOff>
      <xdr:row>0</xdr:row>
      <xdr:rowOff>180975</xdr:rowOff>
    </xdr:from>
    <xdr:to>
      <xdr:col>20</xdr:col>
      <xdr:colOff>14927</xdr:colOff>
      <xdr:row>5</xdr:row>
      <xdr:rowOff>87325</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1582400" y="180975"/>
          <a:ext cx="786452" cy="877900"/>
        </a:xfrm>
        <a:prstGeom prst="rect">
          <a:avLst/>
        </a:prstGeom>
      </xdr:spPr>
    </xdr:pic>
    <xdr:clientData/>
  </xdr:twoCellAnchor>
  <xdr:twoCellAnchor>
    <xdr:from>
      <xdr:col>5</xdr:col>
      <xdr:colOff>0</xdr:colOff>
      <xdr:row>8</xdr:row>
      <xdr:rowOff>19050</xdr:rowOff>
    </xdr:from>
    <xdr:to>
      <xdr:col>7</xdr:col>
      <xdr:colOff>600075</xdr:colOff>
      <xdr:row>11</xdr:row>
      <xdr:rowOff>28575</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800-000007000000}"/>
            </a:ext>
          </a:extLst>
        </xdr:cNvPr>
        <xdr:cNvSpPr/>
      </xdr:nvSpPr>
      <xdr:spPr>
        <a:xfrm>
          <a:off x="3209925" y="1571625"/>
          <a:ext cx="1819275" cy="590550"/>
        </a:xfrm>
        <a:prstGeom prst="rect">
          <a:avLst/>
        </a:prstGeom>
        <a:solidFill>
          <a:srgbClr val="CC99FF"/>
        </a:solid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200"/>
            <a:t>Click on the shape for help with </a:t>
          </a:r>
          <a:r>
            <a:rPr lang="en-GB" sz="1200" b="1" u="sng"/>
            <a:t>exercise</a:t>
          </a:r>
          <a:r>
            <a:rPr lang="en-GB" sz="1200" b="1" u="sng" baseline="0"/>
            <a:t> two</a:t>
          </a:r>
          <a:endParaRPr lang="en-GB" sz="1200" b="1" u="sng"/>
        </a:p>
      </xdr:txBody>
    </xdr:sp>
    <xdr:clientData/>
  </xdr:twoCellAnchor>
  <xdr:twoCellAnchor>
    <xdr:from>
      <xdr:col>15</xdr:col>
      <xdr:colOff>9525</xdr:colOff>
      <xdr:row>14</xdr:row>
      <xdr:rowOff>171450</xdr:rowOff>
    </xdr:from>
    <xdr:to>
      <xdr:col>18</xdr:col>
      <xdr:colOff>9525</xdr:colOff>
      <xdr:row>18</xdr:row>
      <xdr:rowOff>76200</xdr:rowOff>
    </xdr:to>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800-000008000000}"/>
            </a:ext>
          </a:extLst>
        </xdr:cNvPr>
        <xdr:cNvSpPr/>
      </xdr:nvSpPr>
      <xdr:spPr>
        <a:xfrm>
          <a:off x="9515475" y="2905125"/>
          <a:ext cx="1828800" cy="666750"/>
        </a:xfrm>
        <a:prstGeom prst="rect">
          <a:avLst/>
        </a:prstGeom>
        <a:solidFill>
          <a:srgbClr val="CC99FF"/>
        </a:solid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Want</a:t>
          </a:r>
          <a:r>
            <a:rPr lang="en-GB" sz="1100" baseline="0"/>
            <a:t> to practise an exam task?</a:t>
          </a:r>
        </a:p>
        <a:p>
          <a:pPr algn="l"/>
          <a:r>
            <a:rPr lang="en-GB" sz="1100" baseline="0"/>
            <a:t>Click on this shape</a:t>
          </a:r>
          <a:endParaRPr lang="en-GB" sz="1100"/>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8phone" connectionId="1" xr16:uid="{00000000-0016-0000-07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9"/>
  <sheetViews>
    <sheetView zoomScale="110" zoomScaleNormal="110" workbookViewId="0">
      <selection activeCell="B24" sqref="B24"/>
    </sheetView>
  </sheetViews>
  <sheetFormatPr defaultRowHeight="14.4" x14ac:dyDescent="0.3"/>
  <cols>
    <col min="1" max="1" width="9.109375" style="101"/>
  </cols>
  <sheetData>
    <row r="1" spans="2:21" ht="15" thickBot="1" x14ac:dyDescent="0.35"/>
    <row r="2" spans="2:21" ht="15" customHeight="1" x14ac:dyDescent="0.3">
      <c r="F2" s="221" t="s">
        <v>0</v>
      </c>
      <c r="G2" s="222"/>
      <c r="H2" s="222"/>
      <c r="I2" s="222"/>
      <c r="J2" s="222"/>
      <c r="K2" s="222"/>
      <c r="L2" s="222"/>
      <c r="M2" s="222"/>
      <c r="N2" s="222"/>
      <c r="O2" s="223"/>
      <c r="S2" s="230" t="s">
        <v>241</v>
      </c>
      <c r="T2" s="231"/>
      <c r="U2" s="232"/>
    </row>
    <row r="3" spans="2:21" ht="15" customHeight="1" x14ac:dyDescent="0.3">
      <c r="F3" s="224"/>
      <c r="G3" s="225"/>
      <c r="H3" s="225"/>
      <c r="I3" s="225"/>
      <c r="J3" s="225"/>
      <c r="K3" s="225"/>
      <c r="L3" s="225"/>
      <c r="M3" s="225"/>
      <c r="N3" s="225"/>
      <c r="O3" s="226"/>
      <c r="S3" s="233"/>
      <c r="T3" s="234"/>
      <c r="U3" s="235"/>
    </row>
    <row r="4" spans="2:21" ht="15" customHeight="1" x14ac:dyDescent="0.3">
      <c r="F4" s="224"/>
      <c r="G4" s="225"/>
      <c r="H4" s="225"/>
      <c r="I4" s="225"/>
      <c r="J4" s="225"/>
      <c r="K4" s="225"/>
      <c r="L4" s="225"/>
      <c r="M4" s="225"/>
      <c r="N4" s="225"/>
      <c r="O4" s="226"/>
      <c r="S4" s="233"/>
      <c r="T4" s="234"/>
      <c r="U4" s="235"/>
    </row>
    <row r="5" spans="2:21" ht="15.75" customHeight="1" thickBot="1" x14ac:dyDescent="0.35">
      <c r="F5" s="227"/>
      <c r="G5" s="228"/>
      <c r="H5" s="228"/>
      <c r="I5" s="228"/>
      <c r="J5" s="228"/>
      <c r="K5" s="228"/>
      <c r="L5" s="228"/>
      <c r="M5" s="228"/>
      <c r="N5" s="228"/>
      <c r="O5" s="229"/>
      <c r="S5" s="233"/>
      <c r="T5" s="234"/>
      <c r="U5" s="235"/>
    </row>
    <row r="6" spans="2:21" ht="15" customHeight="1" thickBot="1" x14ac:dyDescent="0.35">
      <c r="S6" s="233"/>
      <c r="T6" s="234"/>
      <c r="U6" s="235"/>
    </row>
    <row r="7" spans="2:21" ht="15.75" customHeight="1" thickBot="1" x14ac:dyDescent="0.35">
      <c r="H7" s="248" t="s">
        <v>242</v>
      </c>
      <c r="I7" s="249"/>
      <c r="J7" s="249"/>
      <c r="K7" s="249"/>
      <c r="L7" s="249"/>
      <c r="M7" s="249"/>
      <c r="N7" s="249"/>
      <c r="O7" s="250"/>
      <c r="S7" s="233"/>
      <c r="T7" s="234"/>
      <c r="U7" s="235"/>
    </row>
    <row r="8" spans="2:21" x14ac:dyDescent="0.3">
      <c r="B8" s="239" t="s">
        <v>246</v>
      </c>
      <c r="C8" s="240"/>
      <c r="D8" s="240"/>
      <c r="E8" s="240"/>
      <c r="F8" s="241"/>
      <c r="S8" s="233"/>
      <c r="T8" s="234"/>
      <c r="U8" s="235"/>
    </row>
    <row r="9" spans="2:21" x14ac:dyDescent="0.3">
      <c r="B9" s="242"/>
      <c r="C9" s="243"/>
      <c r="D9" s="243"/>
      <c r="E9" s="243"/>
      <c r="F9" s="244"/>
      <c r="S9" s="233"/>
      <c r="T9" s="234"/>
      <c r="U9" s="235"/>
    </row>
    <row r="10" spans="2:21" ht="15" thickBot="1" x14ac:dyDescent="0.35">
      <c r="B10" s="242"/>
      <c r="C10" s="243"/>
      <c r="D10" s="243"/>
      <c r="E10" s="243"/>
      <c r="F10" s="244"/>
      <c r="S10" s="236"/>
      <c r="T10" s="237"/>
      <c r="U10" s="238"/>
    </row>
    <row r="11" spans="2:21" x14ac:dyDescent="0.3">
      <c r="B11" s="242"/>
      <c r="C11" s="243"/>
      <c r="D11" s="243"/>
      <c r="E11" s="243"/>
      <c r="F11" s="244"/>
    </row>
    <row r="12" spans="2:21" x14ac:dyDescent="0.3">
      <c r="B12" s="242"/>
      <c r="C12" s="243"/>
      <c r="D12" s="243"/>
      <c r="E12" s="243"/>
      <c r="F12" s="244"/>
    </row>
    <row r="13" spans="2:21" x14ac:dyDescent="0.3">
      <c r="B13" s="242"/>
      <c r="C13" s="243"/>
      <c r="D13" s="243"/>
      <c r="E13" s="243"/>
      <c r="F13" s="244"/>
    </row>
    <row r="14" spans="2:21" x14ac:dyDescent="0.3">
      <c r="B14" s="242"/>
      <c r="C14" s="243"/>
      <c r="D14" s="243"/>
      <c r="E14" s="243"/>
      <c r="F14" s="244"/>
    </row>
    <row r="15" spans="2:21" x14ac:dyDescent="0.3">
      <c r="B15" s="242"/>
      <c r="C15" s="243"/>
      <c r="D15" s="243"/>
      <c r="E15" s="243"/>
      <c r="F15" s="244"/>
    </row>
    <row r="16" spans="2:21" x14ac:dyDescent="0.3">
      <c r="B16" s="242"/>
      <c r="C16" s="243"/>
      <c r="D16" s="243"/>
      <c r="E16" s="243"/>
      <c r="F16" s="244"/>
    </row>
    <row r="17" spans="2:6" x14ac:dyDescent="0.3">
      <c r="B17" s="242"/>
      <c r="C17" s="243"/>
      <c r="D17" s="243"/>
      <c r="E17" s="243"/>
      <c r="F17" s="244"/>
    </row>
    <row r="18" spans="2:6" x14ac:dyDescent="0.3">
      <c r="B18" s="242"/>
      <c r="C18" s="243"/>
      <c r="D18" s="243"/>
      <c r="E18" s="243"/>
      <c r="F18" s="244"/>
    </row>
    <row r="19" spans="2:6" ht="15" thickBot="1" x14ac:dyDescent="0.35">
      <c r="B19" s="245"/>
      <c r="C19" s="246"/>
      <c r="D19" s="246"/>
      <c r="E19" s="246"/>
      <c r="F19" s="247"/>
    </row>
  </sheetData>
  <mergeCells count="4">
    <mergeCell ref="F2:O5"/>
    <mergeCell ref="S2:U10"/>
    <mergeCell ref="B8:F19"/>
    <mergeCell ref="H7:O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84"/>
  <sheetViews>
    <sheetView zoomScaleNormal="100" workbookViewId="0">
      <selection activeCell="A11" sqref="A11"/>
    </sheetView>
  </sheetViews>
  <sheetFormatPr defaultRowHeight="14.4" x14ac:dyDescent="0.3"/>
  <cols>
    <col min="1" max="2" width="20.109375" bestFit="1" customWidth="1"/>
    <col min="6" max="6" width="20.109375" bestFit="1" customWidth="1"/>
    <col min="8" max="8" width="20.109375" bestFit="1" customWidth="1"/>
  </cols>
  <sheetData>
    <row r="1" spans="1:6" x14ac:dyDescent="0.3">
      <c r="A1" s="101" t="s">
        <v>213</v>
      </c>
      <c r="B1" s="101" t="s">
        <v>214</v>
      </c>
      <c r="C1" s="101" t="s">
        <v>97</v>
      </c>
      <c r="E1" s="275" t="s">
        <v>216</v>
      </c>
      <c r="F1" s="275"/>
    </row>
    <row r="2" spans="1:6" x14ac:dyDescent="0.3">
      <c r="A2" s="101" t="str">
        <f t="shared" ref="A2:A8" si="0">VLOOKUP(B2,$E$3:$F$13,2,FALSE)</f>
        <v>Beginners holidays</v>
      </c>
      <c r="B2" s="101" t="s">
        <v>215</v>
      </c>
      <c r="C2" s="101"/>
      <c r="E2" s="101" t="s">
        <v>214</v>
      </c>
      <c r="F2" s="101" t="s">
        <v>213</v>
      </c>
    </row>
    <row r="3" spans="1:6" x14ac:dyDescent="0.3">
      <c r="A3" s="101" t="str">
        <f t="shared" si="0"/>
        <v>Contact us</v>
      </c>
      <c r="B3" s="101" t="s">
        <v>217</v>
      </c>
      <c r="C3" s="101"/>
      <c r="E3" s="101" t="s">
        <v>219</v>
      </c>
      <c r="F3" s="101" t="s">
        <v>220</v>
      </c>
    </row>
    <row r="4" spans="1:6" x14ac:dyDescent="0.3">
      <c r="A4" s="101" t="str">
        <f t="shared" si="0"/>
        <v>Dolphin experience</v>
      </c>
      <c r="B4" s="101" t="s">
        <v>218</v>
      </c>
      <c r="C4" s="101"/>
      <c r="E4" s="101" t="s">
        <v>215</v>
      </c>
      <c r="F4" s="101" t="s">
        <v>222</v>
      </c>
    </row>
    <row r="5" spans="1:6" x14ac:dyDescent="0.3">
      <c r="A5" s="101" t="str">
        <f t="shared" si="0"/>
        <v>Experienced holidays</v>
      </c>
      <c r="B5" s="101" t="s">
        <v>221</v>
      </c>
      <c r="C5" s="101"/>
      <c r="E5" s="101" t="s">
        <v>217</v>
      </c>
      <c r="F5" s="101" t="s">
        <v>224</v>
      </c>
    </row>
    <row r="6" spans="1:6" x14ac:dyDescent="0.3">
      <c r="A6" s="101" t="str">
        <f t="shared" si="0"/>
        <v>Family packages</v>
      </c>
      <c r="B6" s="101" t="s">
        <v>223</v>
      </c>
      <c r="C6" s="101"/>
      <c r="E6" s="101" t="s">
        <v>218</v>
      </c>
      <c r="F6" s="101" t="s">
        <v>226</v>
      </c>
    </row>
    <row r="7" spans="1:6" x14ac:dyDescent="0.3">
      <c r="A7" s="101" t="str">
        <f t="shared" si="0"/>
        <v>Homepage</v>
      </c>
      <c r="B7" s="101" t="s">
        <v>225</v>
      </c>
      <c r="C7" s="101"/>
      <c r="E7" s="101" t="s">
        <v>228</v>
      </c>
      <c r="F7" s="101" t="s">
        <v>229</v>
      </c>
    </row>
    <row r="8" spans="1:6" x14ac:dyDescent="0.3">
      <c r="A8" s="101" t="str">
        <f t="shared" si="0"/>
        <v>Holidays</v>
      </c>
      <c r="B8" s="101" t="s">
        <v>227</v>
      </c>
      <c r="C8" s="101"/>
      <c r="E8" s="101" t="s">
        <v>221</v>
      </c>
      <c r="F8" s="101" t="s">
        <v>230</v>
      </c>
    </row>
    <row r="9" spans="1:6" x14ac:dyDescent="0.3">
      <c r="E9" s="101" t="s">
        <v>223</v>
      </c>
      <c r="F9" s="101" t="s">
        <v>231</v>
      </c>
    </row>
    <row r="10" spans="1:6" x14ac:dyDescent="0.3">
      <c r="A10" s="101" t="s">
        <v>160</v>
      </c>
      <c r="B10" s="101" t="s">
        <v>238</v>
      </c>
      <c r="C10" s="101" t="s">
        <v>210</v>
      </c>
      <c r="E10" s="101" t="s">
        <v>225</v>
      </c>
      <c r="F10" s="101" t="s">
        <v>232</v>
      </c>
    </row>
    <row r="11" spans="1:6" x14ac:dyDescent="0.3">
      <c r="A11" s="153">
        <v>39820</v>
      </c>
      <c r="B11" s="101" t="s">
        <v>225</v>
      </c>
      <c r="C11" s="101">
        <v>12</v>
      </c>
      <c r="E11" s="101" t="s">
        <v>227</v>
      </c>
      <c r="F11" s="101" t="s">
        <v>233</v>
      </c>
    </row>
    <row r="12" spans="1:6" x14ac:dyDescent="0.3">
      <c r="A12" s="153">
        <v>39820</v>
      </c>
      <c r="B12" s="101" t="s">
        <v>215</v>
      </c>
      <c r="C12" s="101">
        <v>17</v>
      </c>
      <c r="E12" s="101" t="s">
        <v>234</v>
      </c>
      <c r="F12" s="101" t="s">
        <v>235</v>
      </c>
    </row>
    <row r="13" spans="1:6" x14ac:dyDescent="0.3">
      <c r="A13" s="153">
        <v>39820</v>
      </c>
      <c r="B13" s="101" t="s">
        <v>221</v>
      </c>
      <c r="C13" s="101">
        <v>11</v>
      </c>
      <c r="E13" s="101" t="s">
        <v>236</v>
      </c>
      <c r="F13" s="101" t="s">
        <v>237</v>
      </c>
    </row>
    <row r="14" spans="1:6" x14ac:dyDescent="0.3">
      <c r="A14" s="153">
        <v>39820</v>
      </c>
      <c r="B14" s="101" t="s">
        <v>217</v>
      </c>
      <c r="C14" s="101">
        <v>16</v>
      </c>
    </row>
    <row r="15" spans="1:6" x14ac:dyDescent="0.3">
      <c r="A15" s="153">
        <v>39820</v>
      </c>
      <c r="B15" s="101" t="s">
        <v>218</v>
      </c>
      <c r="C15" s="101">
        <v>13</v>
      </c>
    </row>
    <row r="16" spans="1:6" x14ac:dyDescent="0.3">
      <c r="A16" s="153">
        <v>39820</v>
      </c>
      <c r="B16" s="101" t="s">
        <v>218</v>
      </c>
      <c r="C16" s="101">
        <v>5</v>
      </c>
    </row>
    <row r="17" spans="1:3" x14ac:dyDescent="0.3">
      <c r="A17" s="153">
        <v>39820</v>
      </c>
      <c r="B17" s="101" t="s">
        <v>221</v>
      </c>
      <c r="C17" s="101">
        <v>16</v>
      </c>
    </row>
    <row r="18" spans="1:3" x14ac:dyDescent="0.3">
      <c r="A18" s="153">
        <v>39820</v>
      </c>
      <c r="B18" s="101" t="s">
        <v>217</v>
      </c>
      <c r="C18" s="101">
        <v>14</v>
      </c>
    </row>
    <row r="19" spans="1:3" x14ac:dyDescent="0.3">
      <c r="A19" s="153">
        <v>39821</v>
      </c>
      <c r="B19" s="101" t="s">
        <v>223</v>
      </c>
      <c r="C19" s="101">
        <v>18</v>
      </c>
    </row>
    <row r="20" spans="1:3" x14ac:dyDescent="0.3">
      <c r="A20" s="153">
        <v>39821</v>
      </c>
      <c r="B20" s="101" t="s">
        <v>223</v>
      </c>
      <c r="C20" s="101">
        <v>18</v>
      </c>
    </row>
    <row r="21" spans="1:3" x14ac:dyDescent="0.3">
      <c r="A21" s="153">
        <v>39821</v>
      </c>
      <c r="B21" s="101" t="s">
        <v>227</v>
      </c>
      <c r="C21" s="101">
        <v>11</v>
      </c>
    </row>
    <row r="22" spans="1:3" x14ac:dyDescent="0.3">
      <c r="A22" s="153">
        <v>39821</v>
      </c>
      <c r="B22" s="101" t="s">
        <v>218</v>
      </c>
      <c r="C22" s="101">
        <v>11</v>
      </c>
    </row>
    <row r="23" spans="1:3" x14ac:dyDescent="0.3">
      <c r="A23" s="153">
        <v>39821</v>
      </c>
      <c r="B23" s="101" t="s">
        <v>215</v>
      </c>
      <c r="C23" s="101">
        <v>14</v>
      </c>
    </row>
    <row r="24" spans="1:3" x14ac:dyDescent="0.3">
      <c r="A24" s="153">
        <v>39821</v>
      </c>
      <c r="B24" s="101" t="s">
        <v>227</v>
      </c>
      <c r="C24" s="101">
        <v>23</v>
      </c>
    </row>
    <row r="25" spans="1:3" x14ac:dyDescent="0.3">
      <c r="A25" s="153">
        <v>39821</v>
      </c>
      <c r="B25" s="101" t="s">
        <v>225</v>
      </c>
      <c r="C25" s="101">
        <v>6</v>
      </c>
    </row>
    <row r="26" spans="1:3" x14ac:dyDescent="0.3">
      <c r="A26" s="153">
        <v>39821</v>
      </c>
      <c r="B26" s="101" t="s">
        <v>227</v>
      </c>
      <c r="C26" s="101">
        <v>11</v>
      </c>
    </row>
    <row r="27" spans="1:3" x14ac:dyDescent="0.3">
      <c r="A27" s="153">
        <v>39821</v>
      </c>
      <c r="B27" s="101" t="s">
        <v>215</v>
      </c>
      <c r="C27" s="101">
        <v>30</v>
      </c>
    </row>
    <row r="28" spans="1:3" x14ac:dyDescent="0.3">
      <c r="A28" s="153">
        <v>39821</v>
      </c>
      <c r="B28" s="101" t="s">
        <v>227</v>
      </c>
      <c r="C28" s="101">
        <v>4</v>
      </c>
    </row>
    <row r="29" spans="1:3" x14ac:dyDescent="0.3">
      <c r="A29" s="153">
        <v>39821</v>
      </c>
      <c r="B29" s="101" t="s">
        <v>215</v>
      </c>
      <c r="C29" s="101">
        <v>25</v>
      </c>
    </row>
    <row r="30" spans="1:3" x14ac:dyDescent="0.3">
      <c r="A30" s="153">
        <v>39821</v>
      </c>
      <c r="B30" s="101" t="s">
        <v>223</v>
      </c>
      <c r="C30" s="101">
        <v>34</v>
      </c>
    </row>
    <row r="31" spans="1:3" x14ac:dyDescent="0.3">
      <c r="A31" s="153">
        <v>39821</v>
      </c>
      <c r="B31" s="101" t="s">
        <v>227</v>
      </c>
      <c r="C31" s="101">
        <v>16</v>
      </c>
    </row>
    <row r="32" spans="1:3" x14ac:dyDescent="0.3">
      <c r="A32" s="153">
        <v>39821</v>
      </c>
      <c r="B32" s="101" t="s">
        <v>218</v>
      </c>
      <c r="C32" s="101">
        <v>14</v>
      </c>
    </row>
    <row r="33" spans="1:3" x14ac:dyDescent="0.3">
      <c r="A33" s="153">
        <v>39821</v>
      </c>
      <c r="B33" s="101" t="s">
        <v>215</v>
      </c>
      <c r="C33" s="101">
        <v>10</v>
      </c>
    </row>
    <row r="34" spans="1:3" x14ac:dyDescent="0.3">
      <c r="A34" s="153">
        <v>39822</v>
      </c>
      <c r="B34" s="101" t="s">
        <v>221</v>
      </c>
      <c r="C34" s="101">
        <v>11</v>
      </c>
    </row>
    <row r="35" spans="1:3" x14ac:dyDescent="0.3">
      <c r="A35" s="153">
        <v>39822</v>
      </c>
      <c r="B35" s="101" t="s">
        <v>223</v>
      </c>
      <c r="C35" s="101">
        <v>17</v>
      </c>
    </row>
    <row r="36" spans="1:3" x14ac:dyDescent="0.3">
      <c r="A36" s="153">
        <v>39822</v>
      </c>
      <c r="B36" s="101" t="s">
        <v>215</v>
      </c>
      <c r="C36" s="101">
        <v>9</v>
      </c>
    </row>
    <row r="37" spans="1:3" x14ac:dyDescent="0.3">
      <c r="A37" s="153">
        <v>39822</v>
      </c>
      <c r="B37" s="101" t="s">
        <v>223</v>
      </c>
      <c r="C37" s="101">
        <v>25</v>
      </c>
    </row>
    <row r="38" spans="1:3" x14ac:dyDescent="0.3">
      <c r="A38" s="153">
        <v>39822</v>
      </c>
      <c r="B38" s="101" t="s">
        <v>217</v>
      </c>
      <c r="C38" s="101">
        <v>10</v>
      </c>
    </row>
    <row r="39" spans="1:3" x14ac:dyDescent="0.3">
      <c r="A39" s="153">
        <v>39822</v>
      </c>
      <c r="B39" s="101" t="s">
        <v>227</v>
      </c>
      <c r="C39" s="101">
        <v>19</v>
      </c>
    </row>
    <row r="40" spans="1:3" x14ac:dyDescent="0.3">
      <c r="A40" s="153">
        <v>39822</v>
      </c>
      <c r="B40" s="101" t="s">
        <v>215</v>
      </c>
      <c r="C40" s="101">
        <v>10</v>
      </c>
    </row>
    <row r="41" spans="1:3" x14ac:dyDescent="0.3">
      <c r="A41" s="153">
        <v>39822</v>
      </c>
      <c r="B41" s="101" t="s">
        <v>215</v>
      </c>
      <c r="C41" s="101">
        <v>32</v>
      </c>
    </row>
    <row r="42" spans="1:3" x14ac:dyDescent="0.3">
      <c r="A42" s="153">
        <v>39822</v>
      </c>
      <c r="B42" s="101" t="s">
        <v>223</v>
      </c>
      <c r="C42" s="101">
        <v>14</v>
      </c>
    </row>
    <row r="43" spans="1:3" x14ac:dyDescent="0.3">
      <c r="A43" s="153">
        <v>39822</v>
      </c>
      <c r="B43" s="101" t="s">
        <v>217</v>
      </c>
      <c r="C43" s="101">
        <v>4</v>
      </c>
    </row>
    <row r="44" spans="1:3" x14ac:dyDescent="0.3">
      <c r="A44" s="153">
        <v>39822</v>
      </c>
      <c r="B44" s="101" t="s">
        <v>223</v>
      </c>
      <c r="C44" s="101">
        <v>15</v>
      </c>
    </row>
    <row r="45" spans="1:3" x14ac:dyDescent="0.3">
      <c r="A45" s="153">
        <v>39822</v>
      </c>
      <c r="B45" s="101" t="s">
        <v>223</v>
      </c>
      <c r="C45" s="101">
        <v>24</v>
      </c>
    </row>
    <row r="46" spans="1:3" x14ac:dyDescent="0.3">
      <c r="A46" s="153">
        <v>39822</v>
      </c>
      <c r="B46" s="101" t="s">
        <v>217</v>
      </c>
      <c r="C46" s="101">
        <v>7</v>
      </c>
    </row>
    <row r="47" spans="1:3" x14ac:dyDescent="0.3">
      <c r="A47" s="153">
        <v>39822</v>
      </c>
      <c r="B47" s="101" t="s">
        <v>215</v>
      </c>
      <c r="C47" s="101">
        <v>7</v>
      </c>
    </row>
    <row r="48" spans="1:3" x14ac:dyDescent="0.3">
      <c r="A48" s="153">
        <v>39822</v>
      </c>
      <c r="B48" s="101" t="s">
        <v>215</v>
      </c>
      <c r="C48" s="101">
        <v>4</v>
      </c>
    </row>
    <row r="49" spans="1:3" x14ac:dyDescent="0.3">
      <c r="A49" s="153">
        <v>39822</v>
      </c>
      <c r="B49" s="101" t="s">
        <v>215</v>
      </c>
      <c r="C49" s="101">
        <v>7</v>
      </c>
    </row>
    <row r="50" spans="1:3" x14ac:dyDescent="0.3">
      <c r="A50" s="153">
        <v>39822</v>
      </c>
      <c r="B50" s="101" t="s">
        <v>227</v>
      </c>
      <c r="C50" s="101">
        <v>7</v>
      </c>
    </row>
    <row r="51" spans="1:3" x14ac:dyDescent="0.3">
      <c r="A51" s="153">
        <v>39822</v>
      </c>
      <c r="B51" s="101" t="s">
        <v>218</v>
      </c>
      <c r="C51" s="101">
        <v>29</v>
      </c>
    </row>
    <row r="52" spans="1:3" x14ac:dyDescent="0.3">
      <c r="A52" s="153">
        <v>39823</v>
      </c>
      <c r="B52" s="101" t="s">
        <v>223</v>
      </c>
      <c r="C52" s="101">
        <v>12</v>
      </c>
    </row>
    <row r="53" spans="1:3" x14ac:dyDescent="0.3">
      <c r="A53" s="153">
        <v>39823</v>
      </c>
      <c r="B53" s="101" t="s">
        <v>221</v>
      </c>
      <c r="C53" s="101">
        <v>25</v>
      </c>
    </row>
    <row r="54" spans="1:3" x14ac:dyDescent="0.3">
      <c r="A54" s="153">
        <v>39823</v>
      </c>
      <c r="B54" s="101" t="s">
        <v>223</v>
      </c>
      <c r="C54" s="101">
        <v>6</v>
      </c>
    </row>
    <row r="55" spans="1:3" x14ac:dyDescent="0.3">
      <c r="A55" s="153">
        <v>39823</v>
      </c>
      <c r="B55" s="101" t="s">
        <v>223</v>
      </c>
      <c r="C55" s="101">
        <v>16</v>
      </c>
    </row>
    <row r="56" spans="1:3" x14ac:dyDescent="0.3">
      <c r="A56" s="153">
        <v>39823</v>
      </c>
      <c r="B56" s="101" t="s">
        <v>221</v>
      </c>
      <c r="C56" s="101">
        <v>10</v>
      </c>
    </row>
    <row r="57" spans="1:3" x14ac:dyDescent="0.3">
      <c r="A57" s="153">
        <v>39823</v>
      </c>
      <c r="B57" s="101" t="s">
        <v>218</v>
      </c>
      <c r="C57" s="101">
        <v>3</v>
      </c>
    </row>
    <row r="58" spans="1:3" x14ac:dyDescent="0.3">
      <c r="A58" s="153">
        <v>39823</v>
      </c>
      <c r="B58" s="101" t="s">
        <v>217</v>
      </c>
      <c r="C58" s="101">
        <v>11</v>
      </c>
    </row>
    <row r="59" spans="1:3" x14ac:dyDescent="0.3">
      <c r="A59" s="153">
        <v>39823</v>
      </c>
      <c r="B59" s="101" t="s">
        <v>225</v>
      </c>
      <c r="C59" s="101">
        <v>4</v>
      </c>
    </row>
    <row r="60" spans="1:3" x14ac:dyDescent="0.3">
      <c r="A60" s="153">
        <v>39823</v>
      </c>
      <c r="B60" s="101" t="s">
        <v>218</v>
      </c>
      <c r="C60" s="101">
        <v>9</v>
      </c>
    </row>
    <row r="61" spans="1:3" x14ac:dyDescent="0.3">
      <c r="A61" s="153">
        <v>39823</v>
      </c>
      <c r="B61" s="101" t="s">
        <v>217</v>
      </c>
      <c r="C61" s="101">
        <v>11</v>
      </c>
    </row>
    <row r="62" spans="1:3" x14ac:dyDescent="0.3">
      <c r="A62" s="153">
        <v>39823</v>
      </c>
      <c r="B62" s="101" t="s">
        <v>227</v>
      </c>
      <c r="C62" s="101">
        <v>10</v>
      </c>
    </row>
    <row r="63" spans="1:3" x14ac:dyDescent="0.3">
      <c r="A63" s="153">
        <v>39823</v>
      </c>
      <c r="B63" s="101" t="s">
        <v>223</v>
      </c>
      <c r="C63" s="101">
        <v>24</v>
      </c>
    </row>
    <row r="64" spans="1:3" x14ac:dyDescent="0.3">
      <c r="A64" s="153">
        <v>39823</v>
      </c>
      <c r="B64" s="101" t="s">
        <v>223</v>
      </c>
      <c r="C64" s="101">
        <v>8</v>
      </c>
    </row>
    <row r="65" spans="1:3" x14ac:dyDescent="0.3">
      <c r="A65" s="153">
        <v>39823</v>
      </c>
      <c r="B65" s="101" t="s">
        <v>227</v>
      </c>
      <c r="C65" s="101">
        <v>3</v>
      </c>
    </row>
    <row r="66" spans="1:3" x14ac:dyDescent="0.3">
      <c r="A66" s="153">
        <v>39823</v>
      </c>
      <c r="B66" s="101" t="s">
        <v>227</v>
      </c>
      <c r="C66" s="101">
        <v>11</v>
      </c>
    </row>
    <row r="67" spans="1:3" x14ac:dyDescent="0.3">
      <c r="A67" s="153">
        <v>39823</v>
      </c>
      <c r="B67" s="101" t="s">
        <v>217</v>
      </c>
      <c r="C67" s="101">
        <v>3</v>
      </c>
    </row>
    <row r="68" spans="1:3" x14ac:dyDescent="0.3">
      <c r="A68" s="153">
        <v>39823</v>
      </c>
      <c r="B68" s="101" t="s">
        <v>218</v>
      </c>
      <c r="C68" s="101">
        <v>7</v>
      </c>
    </row>
    <row r="69" spans="1:3" x14ac:dyDescent="0.3">
      <c r="A69" s="153">
        <v>39823</v>
      </c>
      <c r="B69" s="101" t="s">
        <v>215</v>
      </c>
      <c r="C69" s="101">
        <v>4</v>
      </c>
    </row>
    <row r="70" spans="1:3" x14ac:dyDescent="0.3">
      <c r="A70" s="153">
        <v>39823</v>
      </c>
      <c r="B70" s="101" t="s">
        <v>221</v>
      </c>
      <c r="C70" s="101">
        <v>17</v>
      </c>
    </row>
    <row r="71" spans="1:3" x14ac:dyDescent="0.3">
      <c r="A71" s="153">
        <v>39823</v>
      </c>
      <c r="B71" s="101" t="s">
        <v>225</v>
      </c>
      <c r="C71" s="101">
        <v>7</v>
      </c>
    </row>
    <row r="72" spans="1:3" x14ac:dyDescent="0.3">
      <c r="A72" s="153">
        <v>39824</v>
      </c>
      <c r="B72" s="101" t="s">
        <v>223</v>
      </c>
      <c r="C72" s="101">
        <v>15</v>
      </c>
    </row>
    <row r="73" spans="1:3" x14ac:dyDescent="0.3">
      <c r="A73" s="153">
        <v>39824</v>
      </c>
      <c r="B73" s="101" t="s">
        <v>217</v>
      </c>
      <c r="C73" s="101">
        <v>34</v>
      </c>
    </row>
    <row r="74" spans="1:3" x14ac:dyDescent="0.3">
      <c r="A74" s="153">
        <v>39824</v>
      </c>
      <c r="B74" s="101" t="s">
        <v>227</v>
      </c>
      <c r="C74" s="101">
        <v>12</v>
      </c>
    </row>
    <row r="75" spans="1:3" x14ac:dyDescent="0.3">
      <c r="A75" s="153">
        <v>39824</v>
      </c>
      <c r="B75" s="101" t="s">
        <v>221</v>
      </c>
      <c r="C75" s="101">
        <v>6</v>
      </c>
    </row>
    <row r="76" spans="1:3" x14ac:dyDescent="0.3">
      <c r="A76" s="153">
        <v>39824</v>
      </c>
      <c r="B76" s="101" t="s">
        <v>225</v>
      </c>
      <c r="C76" s="101">
        <v>19</v>
      </c>
    </row>
    <row r="77" spans="1:3" x14ac:dyDescent="0.3">
      <c r="A77" s="153">
        <v>39824</v>
      </c>
      <c r="B77" s="101" t="s">
        <v>223</v>
      </c>
      <c r="C77" s="101">
        <v>16</v>
      </c>
    </row>
    <row r="78" spans="1:3" x14ac:dyDescent="0.3">
      <c r="A78" s="153">
        <v>39824</v>
      </c>
      <c r="B78" s="101" t="s">
        <v>217</v>
      </c>
      <c r="C78" s="101">
        <v>33</v>
      </c>
    </row>
    <row r="79" spans="1:3" x14ac:dyDescent="0.3">
      <c r="A79" s="153">
        <v>39824</v>
      </c>
      <c r="B79" s="101" t="s">
        <v>223</v>
      </c>
      <c r="C79" s="101">
        <v>7</v>
      </c>
    </row>
    <row r="80" spans="1:3" x14ac:dyDescent="0.3">
      <c r="A80" s="153">
        <v>39827</v>
      </c>
      <c r="B80" s="101" t="s">
        <v>215</v>
      </c>
      <c r="C80" s="101">
        <v>10</v>
      </c>
    </row>
    <row r="81" spans="1:3" x14ac:dyDescent="0.3">
      <c r="A81" s="153">
        <v>39827</v>
      </c>
      <c r="B81" s="101" t="s">
        <v>215</v>
      </c>
      <c r="C81" s="101">
        <v>16</v>
      </c>
    </row>
    <row r="82" spans="1:3" x14ac:dyDescent="0.3">
      <c r="A82" s="153">
        <v>39827</v>
      </c>
      <c r="B82" s="101" t="s">
        <v>223</v>
      </c>
      <c r="C82" s="101">
        <v>20</v>
      </c>
    </row>
    <row r="83" spans="1:3" x14ac:dyDescent="0.3">
      <c r="A83" s="153">
        <v>39827</v>
      </c>
      <c r="B83" s="101" t="s">
        <v>227</v>
      </c>
      <c r="C83" s="101">
        <v>11</v>
      </c>
    </row>
    <row r="84" spans="1:3" x14ac:dyDescent="0.3">
      <c r="A84" s="153">
        <v>39827</v>
      </c>
      <c r="B84" s="101" t="s">
        <v>225</v>
      </c>
      <c r="C84" s="101">
        <v>36</v>
      </c>
    </row>
  </sheetData>
  <mergeCells count="1">
    <mergeCell ref="E1:F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K21"/>
  <sheetViews>
    <sheetView tabSelected="1" workbookViewId="0">
      <selection activeCell="J14" sqref="J14"/>
    </sheetView>
  </sheetViews>
  <sheetFormatPr defaultRowHeight="14.4" x14ac:dyDescent="0.3"/>
  <cols>
    <col min="9" max="9" width="7.44140625" bestFit="1" customWidth="1"/>
    <col min="10" max="10" width="13.44140625" bestFit="1" customWidth="1"/>
    <col min="11" max="11" width="12.5546875" bestFit="1" customWidth="1"/>
  </cols>
  <sheetData>
    <row r="1" spans="2:11" ht="15" thickBot="1" x14ac:dyDescent="0.35"/>
    <row r="2" spans="2:11" x14ac:dyDescent="0.3">
      <c r="C2" s="251" t="s">
        <v>167</v>
      </c>
      <c r="D2" s="252"/>
      <c r="E2" s="252"/>
      <c r="F2" s="252"/>
      <c r="G2" s="252"/>
      <c r="H2" s="252"/>
      <c r="I2" s="252"/>
      <c r="J2" s="252"/>
      <c r="K2" s="253"/>
    </row>
    <row r="3" spans="2:11" x14ac:dyDescent="0.3">
      <c r="C3" s="254"/>
      <c r="D3" s="255"/>
      <c r="E3" s="255"/>
      <c r="F3" s="255"/>
      <c r="G3" s="255"/>
      <c r="H3" s="255"/>
      <c r="I3" s="255"/>
      <c r="J3" s="255"/>
      <c r="K3" s="256"/>
    </row>
    <row r="4" spans="2:11" ht="15" thickBot="1" x14ac:dyDescent="0.35">
      <c r="C4" s="257"/>
      <c r="D4" s="258"/>
      <c r="E4" s="258"/>
      <c r="F4" s="258"/>
      <c r="G4" s="258"/>
      <c r="H4" s="258"/>
      <c r="I4" s="258"/>
      <c r="J4" s="258"/>
      <c r="K4" s="259"/>
    </row>
    <row r="6" spans="2:11" ht="15" thickBot="1" x14ac:dyDescent="0.35"/>
    <row r="7" spans="2:11" ht="15" thickBot="1" x14ac:dyDescent="0.35">
      <c r="B7" s="332" t="s">
        <v>168</v>
      </c>
      <c r="C7" s="333"/>
      <c r="D7" s="332" t="s">
        <v>169</v>
      </c>
      <c r="E7" s="333"/>
      <c r="F7" s="332" t="s">
        <v>170</v>
      </c>
      <c r="G7" s="333"/>
      <c r="I7" s="176" t="s">
        <v>2</v>
      </c>
      <c r="J7" s="176" t="s">
        <v>3</v>
      </c>
      <c r="K7" s="176" t="s">
        <v>4</v>
      </c>
    </row>
    <row r="8" spans="2:11" x14ac:dyDescent="0.3">
      <c r="I8" s="1" t="s">
        <v>12</v>
      </c>
      <c r="J8" s="2" t="s">
        <v>18</v>
      </c>
      <c r="K8" s="60">
        <v>1</v>
      </c>
    </row>
    <row r="9" spans="2:11" x14ac:dyDescent="0.3">
      <c r="I9" s="6" t="s">
        <v>15</v>
      </c>
      <c r="J9" s="7" t="s">
        <v>18</v>
      </c>
      <c r="K9" s="131">
        <v>5</v>
      </c>
    </row>
    <row r="10" spans="2:11" x14ac:dyDescent="0.3">
      <c r="I10" s="6" t="s">
        <v>9</v>
      </c>
      <c r="J10" s="7" t="s">
        <v>19</v>
      </c>
      <c r="K10" s="131">
        <v>1</v>
      </c>
    </row>
    <row r="11" spans="2:11" x14ac:dyDescent="0.3">
      <c r="I11" s="6" t="s">
        <v>16</v>
      </c>
      <c r="J11" s="7" t="s">
        <v>20</v>
      </c>
      <c r="K11" s="131">
        <v>6</v>
      </c>
    </row>
    <row r="12" spans="2:11" x14ac:dyDescent="0.3">
      <c r="I12" s="6" t="s">
        <v>7</v>
      </c>
      <c r="J12" s="7" t="s">
        <v>21</v>
      </c>
      <c r="K12" s="131">
        <v>7</v>
      </c>
    </row>
    <row r="13" spans="2:11" x14ac:dyDescent="0.3">
      <c r="I13" s="6" t="s">
        <v>14</v>
      </c>
      <c r="J13" s="7" t="s">
        <v>18</v>
      </c>
      <c r="K13" s="131">
        <v>2</v>
      </c>
    </row>
    <row r="14" spans="2:11" x14ac:dyDescent="0.3">
      <c r="I14" s="6" t="s">
        <v>13</v>
      </c>
      <c r="J14" s="7" t="s">
        <v>19</v>
      </c>
      <c r="K14" s="131">
        <v>5</v>
      </c>
    </row>
    <row r="15" spans="2:11" x14ac:dyDescent="0.3">
      <c r="I15" s="6" t="s">
        <v>10</v>
      </c>
      <c r="J15" s="7" t="s">
        <v>18</v>
      </c>
      <c r="K15" s="131">
        <v>1</v>
      </c>
    </row>
    <row r="16" spans="2:11" x14ac:dyDescent="0.3">
      <c r="I16" s="6" t="s">
        <v>8</v>
      </c>
      <c r="J16" s="7" t="s">
        <v>21</v>
      </c>
      <c r="K16" s="131">
        <v>3</v>
      </c>
    </row>
    <row r="17" spans="9:11" x14ac:dyDescent="0.3">
      <c r="I17" s="6" t="s">
        <v>11</v>
      </c>
      <c r="J17" s="7" t="s">
        <v>18</v>
      </c>
      <c r="K17" s="131">
        <v>5</v>
      </c>
    </row>
    <row r="18" spans="9:11" ht="15" thickBot="1" x14ac:dyDescent="0.35">
      <c r="I18" s="11" t="s">
        <v>17</v>
      </c>
      <c r="J18" s="177" t="s">
        <v>19</v>
      </c>
      <c r="K18" s="178">
        <v>2</v>
      </c>
    </row>
    <row r="19" spans="9:11" x14ac:dyDescent="0.3">
      <c r="J19" s="1" t="s">
        <v>171</v>
      </c>
      <c r="K19" s="21"/>
    </row>
    <row r="20" spans="9:11" x14ac:dyDescent="0.3">
      <c r="J20" s="6" t="s">
        <v>172</v>
      </c>
      <c r="K20" s="23"/>
    </row>
    <row r="21" spans="9:11" ht="15" thickBot="1" x14ac:dyDescent="0.35">
      <c r="J21" s="11" t="s">
        <v>173</v>
      </c>
      <c r="K21" s="26"/>
    </row>
  </sheetData>
  <mergeCells count="4">
    <mergeCell ref="C2:K4"/>
    <mergeCell ref="B7:C7"/>
    <mergeCell ref="D7:E7"/>
    <mergeCell ref="F7:G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R45"/>
  <sheetViews>
    <sheetView topLeftCell="A7" zoomScale="120" zoomScaleNormal="120" workbookViewId="0">
      <selection activeCell="I14" sqref="I14"/>
    </sheetView>
  </sheetViews>
  <sheetFormatPr defaultRowHeight="14.4" x14ac:dyDescent="0.3"/>
  <cols>
    <col min="3" max="3" width="9.88671875" bestFit="1" customWidth="1"/>
    <col min="4" max="4" width="12.5546875" bestFit="1" customWidth="1"/>
    <col min="5" max="6" width="12.88671875" bestFit="1" customWidth="1"/>
    <col min="7" max="7" width="11.44140625" bestFit="1" customWidth="1"/>
    <col min="8" max="8" width="12.44140625" bestFit="1" customWidth="1"/>
    <col min="9" max="9" width="11.21875" customWidth="1"/>
    <col min="10" max="10" width="14.5546875" bestFit="1" customWidth="1"/>
  </cols>
  <sheetData>
    <row r="1" spans="2:18" ht="15" thickBot="1" x14ac:dyDescent="0.35"/>
    <row r="2" spans="2:18" x14ac:dyDescent="0.3">
      <c r="C2" s="251" t="s">
        <v>174</v>
      </c>
      <c r="D2" s="252"/>
      <c r="E2" s="252"/>
      <c r="F2" s="252"/>
      <c r="G2" s="252"/>
      <c r="H2" s="252"/>
      <c r="I2" s="252"/>
      <c r="J2" s="252"/>
      <c r="K2" s="253"/>
    </row>
    <row r="3" spans="2:18" x14ac:dyDescent="0.3">
      <c r="C3" s="254"/>
      <c r="D3" s="255"/>
      <c r="E3" s="255"/>
      <c r="F3" s="255"/>
      <c r="G3" s="255"/>
      <c r="H3" s="255"/>
      <c r="I3" s="255"/>
      <c r="J3" s="255"/>
      <c r="K3" s="256"/>
    </row>
    <row r="4" spans="2:18" ht="15" thickBot="1" x14ac:dyDescent="0.35">
      <c r="C4" s="257"/>
      <c r="D4" s="258"/>
      <c r="E4" s="258"/>
      <c r="F4" s="258"/>
      <c r="G4" s="258"/>
      <c r="H4" s="258"/>
      <c r="I4" s="258"/>
      <c r="J4" s="258"/>
      <c r="K4" s="259"/>
    </row>
    <row r="5" spans="2:18" ht="15" thickBot="1" x14ac:dyDescent="0.35"/>
    <row r="6" spans="2:18" ht="15" thickBot="1" x14ac:dyDescent="0.35">
      <c r="F6" s="179" t="s">
        <v>175</v>
      </c>
      <c r="G6" s="180">
        <v>0.1</v>
      </c>
    </row>
    <row r="7" spans="2:18" ht="15" thickBot="1" x14ac:dyDescent="0.35"/>
    <row r="8" spans="2:18" ht="15" thickBot="1" x14ac:dyDescent="0.35">
      <c r="B8" s="152" t="s">
        <v>2</v>
      </c>
      <c r="C8" s="152" t="s">
        <v>3</v>
      </c>
      <c r="D8" s="152" t="s">
        <v>4</v>
      </c>
      <c r="E8" s="151" t="s">
        <v>5</v>
      </c>
      <c r="F8" s="151" t="s">
        <v>175</v>
      </c>
      <c r="G8" s="151" t="s">
        <v>176</v>
      </c>
      <c r="H8" s="151" t="s">
        <v>6</v>
      </c>
      <c r="J8" s="101"/>
      <c r="K8" s="101"/>
      <c r="L8" s="101"/>
      <c r="M8" s="101"/>
      <c r="N8" s="101"/>
      <c r="O8" s="101"/>
      <c r="P8" s="101"/>
      <c r="Q8" s="101"/>
      <c r="R8" s="101"/>
    </row>
    <row r="9" spans="2:18" ht="15" thickBot="1" x14ac:dyDescent="0.35">
      <c r="B9" s="54" t="s">
        <v>12</v>
      </c>
      <c r="C9" s="132" t="s">
        <v>18</v>
      </c>
      <c r="D9" s="133">
        <v>3</v>
      </c>
      <c r="E9" s="181">
        <v>19.989999999999998</v>
      </c>
      <c r="F9" s="181"/>
      <c r="G9" s="181">
        <v>19.989999999999998</v>
      </c>
      <c r="H9" s="182">
        <f>D9*G9</f>
        <v>59.97</v>
      </c>
      <c r="J9" s="101"/>
      <c r="K9" s="101"/>
      <c r="L9" s="101"/>
      <c r="M9" s="101"/>
      <c r="N9" s="101"/>
      <c r="O9" s="101"/>
      <c r="P9" s="101"/>
      <c r="Q9" s="101"/>
      <c r="R9" s="101"/>
    </row>
    <row r="10" spans="2:18" ht="41.4" thickTop="1" thickBot="1" x14ac:dyDescent="0.35">
      <c r="B10" s="134" t="s">
        <v>15</v>
      </c>
      <c r="C10" s="135" t="s">
        <v>18</v>
      </c>
      <c r="D10" s="136">
        <v>5</v>
      </c>
      <c r="E10" s="183">
        <v>25</v>
      </c>
      <c r="F10" s="183"/>
      <c r="G10" s="183">
        <v>25</v>
      </c>
      <c r="H10" s="184">
        <f t="shared" ref="H10:H19" si="0">D10*G10</f>
        <v>125</v>
      </c>
      <c r="J10" s="187" t="s">
        <v>177</v>
      </c>
      <c r="K10" s="188" t="s">
        <v>178</v>
      </c>
      <c r="L10" s="189" t="s">
        <v>179</v>
      </c>
      <c r="M10" s="101"/>
      <c r="N10" s="190" t="s">
        <v>180</v>
      </c>
      <c r="O10" s="101"/>
      <c r="P10" s="101"/>
      <c r="Q10" s="101"/>
      <c r="R10" s="101"/>
    </row>
    <row r="11" spans="2:18" ht="15" thickBot="1" x14ac:dyDescent="0.35">
      <c r="B11" s="134" t="s">
        <v>9</v>
      </c>
      <c r="C11" s="135" t="s">
        <v>19</v>
      </c>
      <c r="D11" s="136">
        <v>2</v>
      </c>
      <c r="E11" s="183">
        <v>44.99</v>
      </c>
      <c r="F11" s="183"/>
      <c r="G11" s="183">
        <v>44.99</v>
      </c>
      <c r="H11" s="184">
        <f t="shared" si="0"/>
        <v>89.98</v>
      </c>
      <c r="J11" s="191" t="s">
        <v>181</v>
      </c>
      <c r="K11" s="192">
        <v>5</v>
      </c>
      <c r="L11" s="211"/>
      <c r="M11" s="101"/>
      <c r="N11" s="193">
        <v>1.5</v>
      </c>
      <c r="O11" s="101"/>
      <c r="P11" s="101"/>
      <c r="Q11" s="101"/>
      <c r="R11" s="101"/>
    </row>
    <row r="12" spans="2:18" ht="15" thickTop="1" x14ac:dyDescent="0.3">
      <c r="B12" s="134" t="s">
        <v>16</v>
      </c>
      <c r="C12" s="135" t="s">
        <v>20</v>
      </c>
      <c r="D12" s="136">
        <v>6</v>
      </c>
      <c r="E12" s="183">
        <v>12.99</v>
      </c>
      <c r="F12" s="183"/>
      <c r="G12" s="183">
        <v>12.99</v>
      </c>
      <c r="H12" s="184">
        <f t="shared" si="0"/>
        <v>77.94</v>
      </c>
      <c r="J12" s="194" t="s">
        <v>182</v>
      </c>
      <c r="K12" s="117">
        <v>9</v>
      </c>
      <c r="L12" s="211"/>
      <c r="M12" s="101"/>
      <c r="N12" s="101"/>
      <c r="O12" s="101"/>
      <c r="P12" s="101"/>
      <c r="Q12" s="101"/>
      <c r="R12" s="101"/>
    </row>
    <row r="13" spans="2:18" x14ac:dyDescent="0.3">
      <c r="B13" s="134" t="s">
        <v>7</v>
      </c>
      <c r="C13" s="135" t="s">
        <v>21</v>
      </c>
      <c r="D13" s="136">
        <v>7</v>
      </c>
      <c r="E13" s="183">
        <v>8.99</v>
      </c>
      <c r="F13" s="183"/>
      <c r="G13" s="183">
        <v>8.99</v>
      </c>
      <c r="H13" s="184">
        <f t="shared" si="0"/>
        <v>62.93</v>
      </c>
      <c r="J13" s="194" t="s">
        <v>183</v>
      </c>
      <c r="K13" s="117">
        <v>5</v>
      </c>
      <c r="L13" s="211"/>
      <c r="M13" s="101"/>
      <c r="N13" s="101"/>
      <c r="O13" s="101"/>
      <c r="P13" s="101"/>
      <c r="Q13" s="101"/>
      <c r="R13" s="101"/>
    </row>
    <row r="14" spans="2:18" x14ac:dyDescent="0.3">
      <c r="B14" s="134" t="s">
        <v>14</v>
      </c>
      <c r="C14" s="135" t="s">
        <v>18</v>
      </c>
      <c r="D14" s="136">
        <v>2</v>
      </c>
      <c r="E14" s="183">
        <v>29.99</v>
      </c>
      <c r="F14" s="183"/>
      <c r="G14" s="183">
        <v>29.99</v>
      </c>
      <c r="H14" s="184">
        <f t="shared" si="0"/>
        <v>59.98</v>
      </c>
      <c r="J14" s="194" t="s">
        <v>184</v>
      </c>
      <c r="K14" s="117">
        <v>2</v>
      </c>
      <c r="L14" s="211"/>
      <c r="M14" s="101"/>
      <c r="N14" s="101"/>
      <c r="O14" s="101"/>
      <c r="P14" s="101"/>
      <c r="Q14" s="101"/>
      <c r="R14" s="101"/>
    </row>
    <row r="15" spans="2:18" x14ac:dyDescent="0.3">
      <c r="B15" s="134" t="s">
        <v>13</v>
      </c>
      <c r="C15" s="135" t="s">
        <v>19</v>
      </c>
      <c r="D15" s="136">
        <v>5</v>
      </c>
      <c r="E15" s="183">
        <v>55</v>
      </c>
      <c r="F15" s="183"/>
      <c r="G15" s="183">
        <v>55</v>
      </c>
      <c r="H15" s="184">
        <f t="shared" si="0"/>
        <v>275</v>
      </c>
      <c r="J15" s="194" t="s">
        <v>185</v>
      </c>
      <c r="K15" s="117">
        <v>4</v>
      </c>
      <c r="L15" s="211"/>
      <c r="M15" s="101"/>
      <c r="N15" s="101"/>
      <c r="O15" s="101"/>
      <c r="P15" s="101"/>
      <c r="Q15" s="101"/>
      <c r="R15" s="101"/>
    </row>
    <row r="16" spans="2:18" x14ac:dyDescent="0.3">
      <c r="B16" s="134" t="s">
        <v>10</v>
      </c>
      <c r="C16" s="135" t="s">
        <v>18</v>
      </c>
      <c r="D16" s="136">
        <v>1</v>
      </c>
      <c r="E16" s="183">
        <v>19.5</v>
      </c>
      <c r="F16" s="183"/>
      <c r="G16" s="183">
        <v>19.5</v>
      </c>
      <c r="H16" s="184">
        <f t="shared" si="0"/>
        <v>19.5</v>
      </c>
      <c r="J16" s="194" t="s">
        <v>186</v>
      </c>
      <c r="K16" s="117">
        <v>1</v>
      </c>
      <c r="L16" s="211"/>
      <c r="M16" s="101"/>
      <c r="N16" s="101"/>
      <c r="O16" s="101"/>
      <c r="P16" s="101"/>
      <c r="Q16" s="101"/>
      <c r="R16" s="101"/>
    </row>
    <row r="17" spans="2:18" ht="15" thickBot="1" x14ac:dyDescent="0.35">
      <c r="B17" s="134" t="s">
        <v>8</v>
      </c>
      <c r="C17" s="135" t="s">
        <v>21</v>
      </c>
      <c r="D17" s="136">
        <v>3</v>
      </c>
      <c r="E17" s="183">
        <v>7.5</v>
      </c>
      <c r="F17" s="183"/>
      <c r="G17" s="183">
        <v>7.5</v>
      </c>
      <c r="H17" s="184">
        <f t="shared" si="0"/>
        <v>22.5</v>
      </c>
      <c r="J17" s="195" t="s">
        <v>187</v>
      </c>
      <c r="K17" s="196">
        <v>6</v>
      </c>
      <c r="L17" s="211"/>
      <c r="M17" s="101"/>
      <c r="N17" s="101"/>
      <c r="O17" s="101"/>
      <c r="P17" s="101"/>
      <c r="Q17" s="101"/>
      <c r="R17" s="101"/>
    </row>
    <row r="18" spans="2:18" ht="15.6" thickTop="1" thickBot="1" x14ac:dyDescent="0.35">
      <c r="B18" s="134" t="s">
        <v>11</v>
      </c>
      <c r="C18" s="135" t="s">
        <v>18</v>
      </c>
      <c r="D18" s="136">
        <v>6</v>
      </c>
      <c r="E18" s="183">
        <v>39.99</v>
      </c>
      <c r="F18" s="183"/>
      <c r="G18" s="183">
        <v>39.99</v>
      </c>
      <c r="H18" s="184">
        <f t="shared" si="0"/>
        <v>239.94</v>
      </c>
      <c r="J18" s="101"/>
      <c r="K18" s="197" t="s">
        <v>188</v>
      </c>
      <c r="L18" s="212">
        <f>SUM(L11:L17)</f>
        <v>0</v>
      </c>
      <c r="M18" s="101"/>
      <c r="N18" s="101"/>
      <c r="O18" s="101"/>
      <c r="P18" s="101"/>
      <c r="Q18" s="101"/>
      <c r="R18" s="101"/>
    </row>
    <row r="19" spans="2:18" ht="15.6" thickTop="1" thickBot="1" x14ac:dyDescent="0.35">
      <c r="B19" s="56" t="s">
        <v>17</v>
      </c>
      <c r="C19" s="138" t="s">
        <v>19</v>
      </c>
      <c r="D19" s="139">
        <v>2</v>
      </c>
      <c r="E19" s="185">
        <v>49.99</v>
      </c>
      <c r="F19" s="185"/>
      <c r="G19" s="185">
        <v>49.99</v>
      </c>
      <c r="H19" s="186">
        <f t="shared" si="0"/>
        <v>99.98</v>
      </c>
      <c r="J19" s="101"/>
      <c r="K19" s="101" t="s">
        <v>244</v>
      </c>
      <c r="L19" s="218">
        <f>L18*$J$23</f>
        <v>0</v>
      </c>
      <c r="M19" s="101"/>
      <c r="N19" s="101"/>
      <c r="O19" s="101"/>
      <c r="P19" s="101"/>
      <c r="Q19" s="101"/>
      <c r="R19" s="101"/>
    </row>
    <row r="20" spans="2:18" x14ac:dyDescent="0.3">
      <c r="J20" s="101"/>
      <c r="K20" s="101" t="s">
        <v>245</v>
      </c>
      <c r="L20" s="218">
        <f>L18+L19</f>
        <v>0</v>
      </c>
      <c r="M20" s="101"/>
      <c r="N20" s="101"/>
      <c r="O20" s="101"/>
      <c r="P20" s="101"/>
      <c r="Q20" s="101"/>
      <c r="R20" s="101"/>
    </row>
    <row r="21" spans="2:18" x14ac:dyDescent="0.3">
      <c r="B21" s="101"/>
      <c r="C21" s="101"/>
      <c r="D21" s="101"/>
      <c r="E21" s="101"/>
      <c r="F21" s="101"/>
      <c r="G21" s="101"/>
      <c r="H21" s="101"/>
      <c r="I21" s="101"/>
      <c r="J21" s="101"/>
      <c r="K21" s="101"/>
    </row>
    <row r="22" spans="2:18" ht="15" thickBot="1" x14ac:dyDescent="0.35">
      <c r="B22" s="101"/>
      <c r="C22" s="101"/>
      <c r="D22" s="101"/>
      <c r="E22" s="101"/>
      <c r="F22" s="101"/>
      <c r="G22" s="101"/>
      <c r="H22" s="101"/>
      <c r="I22" s="101"/>
      <c r="J22" s="101"/>
      <c r="K22" s="101"/>
    </row>
    <row r="23" spans="2:18" ht="16.2" thickBot="1" x14ac:dyDescent="0.35">
      <c r="B23" s="101"/>
      <c r="C23" s="101"/>
      <c r="D23" s="101"/>
      <c r="E23" s="101"/>
      <c r="F23" s="101"/>
      <c r="G23" s="101"/>
      <c r="H23" s="101"/>
      <c r="I23" s="198" t="s">
        <v>189</v>
      </c>
      <c r="J23" s="199">
        <v>0.3</v>
      </c>
      <c r="K23" s="101"/>
    </row>
    <row r="24" spans="2:18" ht="15" thickBot="1" x14ac:dyDescent="0.35">
      <c r="B24" s="101"/>
      <c r="C24" s="101"/>
      <c r="D24" s="101"/>
      <c r="E24" s="101"/>
      <c r="F24" s="101"/>
      <c r="G24" s="101"/>
      <c r="H24" s="101"/>
      <c r="I24" s="101"/>
      <c r="J24" s="101"/>
      <c r="K24" s="101"/>
    </row>
    <row r="25" spans="2:18" ht="46.2" thickBot="1" x14ac:dyDescent="0.35">
      <c r="B25" s="200" t="s">
        <v>190</v>
      </c>
      <c r="C25" s="201" t="s">
        <v>191</v>
      </c>
      <c r="D25" s="201" t="s">
        <v>189</v>
      </c>
      <c r="E25" s="201" t="s">
        <v>192</v>
      </c>
      <c r="F25" s="201" t="s">
        <v>193</v>
      </c>
      <c r="G25" s="201" t="s">
        <v>176</v>
      </c>
      <c r="H25" s="202"/>
      <c r="I25" s="203" t="s">
        <v>193</v>
      </c>
      <c r="J25" s="204">
        <v>0.25</v>
      </c>
      <c r="K25" s="101"/>
    </row>
    <row r="26" spans="2:18" ht="15.6" x14ac:dyDescent="0.3">
      <c r="B26" s="205" t="s">
        <v>194</v>
      </c>
      <c r="C26" s="206">
        <v>169</v>
      </c>
      <c r="D26" s="206">
        <f>C26*$J$23</f>
        <v>50.699999999999996</v>
      </c>
      <c r="E26" s="206">
        <f>C26+D26</f>
        <v>219.7</v>
      </c>
      <c r="F26" s="207">
        <f>E26*$J$25</f>
        <v>54.924999999999997</v>
      </c>
      <c r="G26" s="207">
        <f>E26-F26</f>
        <v>164.77499999999998</v>
      </c>
      <c r="H26" s="202"/>
      <c r="I26" s="202"/>
      <c r="J26" s="202"/>
      <c r="K26" s="101"/>
    </row>
    <row r="27" spans="2:18" ht="15.6" x14ac:dyDescent="0.3">
      <c r="B27" s="205" t="s">
        <v>195</v>
      </c>
      <c r="C27" s="206">
        <v>88</v>
      </c>
      <c r="D27" s="206">
        <f t="shared" ref="D27:D32" si="1">C27*$J$23</f>
        <v>26.4</v>
      </c>
      <c r="E27" s="206">
        <f t="shared" ref="E27:E32" si="2">C27+D27</f>
        <v>114.4</v>
      </c>
      <c r="F27" s="207">
        <f t="shared" ref="F27:F32" si="3">E27*$J$25</f>
        <v>28.6</v>
      </c>
      <c r="G27" s="207">
        <f t="shared" ref="G27:G32" si="4">E27-F27</f>
        <v>85.800000000000011</v>
      </c>
      <c r="H27" s="202"/>
      <c r="I27" s="101"/>
      <c r="J27" s="101"/>
      <c r="K27" s="101"/>
    </row>
    <row r="28" spans="2:18" ht="15.6" x14ac:dyDescent="0.3">
      <c r="B28" s="205" t="s">
        <v>196</v>
      </c>
      <c r="C28" s="206">
        <v>35</v>
      </c>
      <c r="D28" s="206">
        <f t="shared" si="1"/>
        <v>10.5</v>
      </c>
      <c r="E28" s="206">
        <f t="shared" si="2"/>
        <v>45.5</v>
      </c>
      <c r="F28" s="207">
        <f t="shared" si="3"/>
        <v>11.375</v>
      </c>
      <c r="G28" s="207">
        <f t="shared" si="4"/>
        <v>34.125</v>
      </c>
      <c r="H28" s="202"/>
      <c r="I28" s="202"/>
      <c r="J28" s="202"/>
      <c r="K28" s="101"/>
    </row>
    <row r="29" spans="2:18" ht="15.6" x14ac:dyDescent="0.3">
      <c r="B29" s="205" t="s">
        <v>197</v>
      </c>
      <c r="C29" s="206">
        <v>30</v>
      </c>
      <c r="D29" s="206">
        <f t="shared" si="1"/>
        <v>9</v>
      </c>
      <c r="E29" s="206">
        <f t="shared" si="2"/>
        <v>39</v>
      </c>
      <c r="F29" s="207">
        <f t="shared" si="3"/>
        <v>9.75</v>
      </c>
      <c r="G29" s="207">
        <f t="shared" si="4"/>
        <v>29.25</v>
      </c>
      <c r="H29" s="202"/>
      <c r="I29" s="202"/>
      <c r="J29" s="202"/>
      <c r="K29" s="101"/>
    </row>
    <row r="30" spans="2:18" ht="15.6" x14ac:dyDescent="0.3">
      <c r="B30" s="205" t="s">
        <v>198</v>
      </c>
      <c r="C30" s="206">
        <v>40</v>
      </c>
      <c r="D30" s="206">
        <f t="shared" si="1"/>
        <v>12</v>
      </c>
      <c r="E30" s="206">
        <f t="shared" si="2"/>
        <v>52</v>
      </c>
      <c r="F30" s="207">
        <f t="shared" si="3"/>
        <v>13</v>
      </c>
      <c r="G30" s="207">
        <f t="shared" si="4"/>
        <v>39</v>
      </c>
      <c r="H30" s="202"/>
      <c r="I30" s="202"/>
      <c r="J30" s="202"/>
      <c r="K30" s="101"/>
    </row>
    <row r="31" spans="2:18" ht="15.6" x14ac:dyDescent="0.3">
      <c r="B31" s="205" t="s">
        <v>199</v>
      </c>
      <c r="C31" s="206">
        <v>89</v>
      </c>
      <c r="D31" s="206">
        <f t="shared" si="1"/>
        <v>26.7</v>
      </c>
      <c r="E31" s="206">
        <f t="shared" si="2"/>
        <v>115.7</v>
      </c>
      <c r="F31" s="207">
        <f t="shared" si="3"/>
        <v>28.925000000000001</v>
      </c>
      <c r="G31" s="207">
        <f t="shared" si="4"/>
        <v>86.775000000000006</v>
      </c>
      <c r="H31" s="202"/>
      <c r="I31" s="202"/>
      <c r="J31" s="202"/>
      <c r="K31" s="101"/>
    </row>
    <row r="32" spans="2:18" ht="15.6" x14ac:dyDescent="0.3">
      <c r="B32" s="205" t="s">
        <v>200</v>
      </c>
      <c r="C32" s="206">
        <v>90</v>
      </c>
      <c r="D32" s="206">
        <f t="shared" si="1"/>
        <v>27</v>
      </c>
      <c r="E32" s="206">
        <f t="shared" si="2"/>
        <v>117</v>
      </c>
      <c r="F32" s="207">
        <f t="shared" si="3"/>
        <v>29.25</v>
      </c>
      <c r="G32" s="207">
        <f t="shared" si="4"/>
        <v>87.75</v>
      </c>
      <c r="H32" s="202"/>
      <c r="I32" s="202"/>
      <c r="J32" s="202"/>
      <c r="K32" s="101"/>
    </row>
    <row r="33" spans="2:11" ht="20.399999999999999" x14ac:dyDescent="0.35">
      <c r="B33" s="208"/>
      <c r="C33" s="208"/>
      <c r="D33" s="208"/>
      <c r="E33" s="208"/>
      <c r="F33" s="208"/>
      <c r="G33" s="219">
        <f>SUM(G26:G32)</f>
        <v>527.47500000000002</v>
      </c>
      <c r="H33" s="208"/>
      <c r="I33" s="101"/>
      <c r="J33" s="101"/>
      <c r="K33" s="101"/>
    </row>
    <row r="34" spans="2:11" x14ac:dyDescent="0.3">
      <c r="B34" s="101"/>
      <c r="C34" s="101"/>
      <c r="D34" s="101"/>
      <c r="E34" s="101"/>
      <c r="F34" s="101"/>
      <c r="G34" s="101"/>
      <c r="H34" s="101"/>
      <c r="I34" s="101"/>
      <c r="J34" s="101"/>
      <c r="K34" s="101"/>
    </row>
    <row r="35" spans="2:11" x14ac:dyDescent="0.3">
      <c r="B35" s="101"/>
      <c r="C35" s="101"/>
      <c r="D35" s="101"/>
      <c r="E35" s="101"/>
      <c r="F35" s="101"/>
      <c r="G35" s="101"/>
      <c r="H35" s="101"/>
      <c r="I35" s="101"/>
      <c r="J35" s="101"/>
      <c r="K35" s="101"/>
    </row>
    <row r="36" spans="2:11" x14ac:dyDescent="0.3">
      <c r="B36" s="101"/>
      <c r="C36" s="101"/>
      <c r="D36" s="101"/>
      <c r="E36" s="101"/>
      <c r="F36" s="101"/>
      <c r="G36" s="101"/>
      <c r="H36" s="101"/>
      <c r="I36" s="101"/>
      <c r="J36" s="101"/>
      <c r="K36" s="101"/>
    </row>
    <row r="37" spans="2:11" x14ac:dyDescent="0.3">
      <c r="B37" s="101"/>
      <c r="C37" s="101"/>
      <c r="D37" s="101"/>
      <c r="E37" s="101"/>
      <c r="F37" s="101"/>
      <c r="G37" s="101"/>
      <c r="H37" s="101"/>
      <c r="I37" s="101"/>
      <c r="J37" s="101"/>
      <c r="K37" s="101"/>
    </row>
    <row r="38" spans="2:11" x14ac:dyDescent="0.3">
      <c r="B38" s="101"/>
      <c r="C38" s="101"/>
      <c r="D38" s="101"/>
      <c r="E38" s="101"/>
      <c r="F38" s="101"/>
      <c r="G38" s="101"/>
      <c r="H38" s="101"/>
      <c r="I38" s="101"/>
      <c r="J38" s="101"/>
      <c r="K38" s="101"/>
    </row>
    <row r="39" spans="2:11" x14ac:dyDescent="0.3">
      <c r="B39" s="101"/>
      <c r="C39" s="101"/>
      <c r="D39" s="101"/>
      <c r="E39" s="101"/>
      <c r="F39" s="101"/>
      <c r="G39" s="101"/>
      <c r="H39" s="101"/>
      <c r="I39" s="101"/>
      <c r="J39" s="101"/>
      <c r="K39" s="101"/>
    </row>
    <row r="40" spans="2:11" x14ac:dyDescent="0.3">
      <c r="B40" s="101"/>
      <c r="C40" s="101"/>
      <c r="D40" s="101"/>
      <c r="E40" s="101"/>
      <c r="F40" s="101"/>
      <c r="G40" s="101"/>
      <c r="H40" s="101"/>
      <c r="I40" s="101"/>
      <c r="J40" s="101"/>
      <c r="K40" s="101"/>
    </row>
    <row r="41" spans="2:11" x14ac:dyDescent="0.3">
      <c r="B41" s="101"/>
      <c r="C41" s="101"/>
      <c r="D41" s="101"/>
      <c r="E41" s="101"/>
      <c r="F41" s="101"/>
      <c r="G41" s="101"/>
      <c r="H41" s="101"/>
      <c r="I41" s="101"/>
      <c r="J41" s="101"/>
      <c r="K41" s="101"/>
    </row>
    <row r="42" spans="2:11" x14ac:dyDescent="0.3">
      <c r="B42" s="101"/>
      <c r="C42" s="101"/>
      <c r="D42" s="101"/>
      <c r="E42" s="101"/>
      <c r="F42" s="101"/>
      <c r="G42" s="101"/>
      <c r="H42" s="101"/>
      <c r="I42" s="101"/>
      <c r="J42" s="101"/>
      <c r="K42" s="101"/>
    </row>
    <row r="43" spans="2:11" x14ac:dyDescent="0.3">
      <c r="B43" s="101"/>
      <c r="C43" s="101"/>
      <c r="D43" s="101"/>
      <c r="E43" s="101"/>
      <c r="F43" s="101"/>
      <c r="G43" s="101"/>
      <c r="H43" s="101"/>
      <c r="I43" s="101"/>
      <c r="J43" s="101"/>
      <c r="K43" s="101"/>
    </row>
    <row r="44" spans="2:11" x14ac:dyDescent="0.3">
      <c r="B44" s="101"/>
      <c r="C44" s="101"/>
      <c r="D44" s="101"/>
      <c r="E44" s="101"/>
      <c r="F44" s="101"/>
      <c r="G44" s="101"/>
      <c r="H44" s="101"/>
      <c r="I44" s="101"/>
      <c r="J44" s="101"/>
      <c r="K44" s="101"/>
    </row>
    <row r="45" spans="2:11" x14ac:dyDescent="0.3">
      <c r="B45" s="101"/>
      <c r="C45" s="101"/>
      <c r="D45" s="101"/>
      <c r="E45" s="101"/>
      <c r="F45" s="101"/>
      <c r="G45" s="101"/>
      <c r="H45" s="101"/>
      <c r="I45" s="101"/>
      <c r="J45" s="101"/>
      <c r="K45" s="101"/>
    </row>
  </sheetData>
  <mergeCells count="1">
    <mergeCell ref="C2:K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21"/>
  <sheetViews>
    <sheetView topLeftCell="L4" zoomScale="130" zoomScaleNormal="130" workbookViewId="0">
      <selection activeCell="S8" sqref="S8"/>
    </sheetView>
  </sheetViews>
  <sheetFormatPr defaultRowHeight="14.4" x14ac:dyDescent="0.3"/>
  <cols>
    <col min="3" max="3" width="9.88671875" bestFit="1" customWidth="1"/>
    <col min="4" max="4" width="10.21875" customWidth="1"/>
    <col min="6" max="6" width="9.5546875" bestFit="1" customWidth="1"/>
    <col min="11" max="11" width="13.88671875" bestFit="1" customWidth="1"/>
    <col min="12" max="12" width="10" bestFit="1" customWidth="1"/>
    <col min="13" max="13" width="10.88671875" bestFit="1" customWidth="1"/>
    <col min="15" max="16" width="10.5546875" customWidth="1"/>
    <col min="18" max="18" width="10.109375" bestFit="1" customWidth="1"/>
    <col min="19" max="19" width="13.44140625" bestFit="1" customWidth="1"/>
    <col min="20" max="20" width="12" bestFit="1" customWidth="1"/>
  </cols>
  <sheetData>
    <row r="1" spans="1:23" ht="15.75" customHeight="1" thickBot="1" x14ac:dyDescent="0.35">
      <c r="N1" s="260" t="s">
        <v>22</v>
      </c>
      <c r="O1" s="261"/>
      <c r="P1" s="261"/>
      <c r="Q1" s="261"/>
      <c r="R1" s="261"/>
      <c r="S1" s="262"/>
    </row>
    <row r="2" spans="1:23" ht="15" customHeight="1" x14ac:dyDescent="0.3">
      <c r="D2" s="251" t="s">
        <v>1</v>
      </c>
      <c r="E2" s="252"/>
      <c r="F2" s="252"/>
      <c r="G2" s="252"/>
      <c r="H2" s="252"/>
      <c r="I2" s="252"/>
      <c r="J2" s="252"/>
      <c r="K2" s="252"/>
      <c r="L2" s="253"/>
      <c r="N2" s="263"/>
      <c r="O2" s="264"/>
      <c r="P2" s="264"/>
      <c r="Q2" s="264"/>
      <c r="R2" s="264"/>
      <c r="S2" s="265"/>
    </row>
    <row r="3" spans="1:23" ht="15" customHeight="1" x14ac:dyDescent="0.3">
      <c r="D3" s="254"/>
      <c r="E3" s="255"/>
      <c r="F3" s="255"/>
      <c r="G3" s="255"/>
      <c r="H3" s="255"/>
      <c r="I3" s="255"/>
      <c r="J3" s="255"/>
      <c r="K3" s="255"/>
      <c r="L3" s="256"/>
      <c r="N3" s="263"/>
      <c r="O3" s="264"/>
      <c r="P3" s="264"/>
      <c r="Q3" s="264"/>
      <c r="R3" s="264"/>
      <c r="S3" s="265"/>
    </row>
    <row r="4" spans="1:23" ht="15.75" customHeight="1" thickBot="1" x14ac:dyDescent="0.35">
      <c r="D4" s="257"/>
      <c r="E4" s="258"/>
      <c r="F4" s="258"/>
      <c r="G4" s="258"/>
      <c r="H4" s="258"/>
      <c r="I4" s="258"/>
      <c r="J4" s="258"/>
      <c r="K4" s="258"/>
      <c r="L4" s="259"/>
      <c r="N4" s="263"/>
      <c r="O4" s="264"/>
      <c r="P4" s="264"/>
      <c r="Q4" s="264"/>
      <c r="R4" s="264"/>
      <c r="S4" s="265"/>
    </row>
    <row r="5" spans="1:23" ht="15" thickBot="1" x14ac:dyDescent="0.35">
      <c r="B5" s="77" t="s">
        <v>37</v>
      </c>
      <c r="N5" s="266"/>
      <c r="O5" s="267"/>
      <c r="P5" s="267"/>
      <c r="Q5" s="267"/>
      <c r="R5" s="267"/>
      <c r="S5" s="268"/>
    </row>
    <row r="6" spans="1:23" ht="30.75" customHeight="1" thickBot="1" x14ac:dyDescent="0.35">
      <c r="A6" s="75"/>
      <c r="B6" s="76" t="s">
        <v>2</v>
      </c>
      <c r="C6" s="33" t="s">
        <v>3</v>
      </c>
      <c r="D6" s="34" t="s">
        <v>4</v>
      </c>
      <c r="E6" s="34" t="s">
        <v>5</v>
      </c>
      <c r="F6" s="34" t="s">
        <v>6</v>
      </c>
      <c r="H6" s="35" t="s">
        <v>2</v>
      </c>
      <c r="I6" s="34" t="s">
        <v>3</v>
      </c>
      <c r="K6" s="47" t="s">
        <v>54</v>
      </c>
      <c r="R6" s="78" t="s">
        <v>90</v>
      </c>
      <c r="T6" s="79"/>
      <c r="U6" s="269" t="s">
        <v>240</v>
      </c>
      <c r="V6" s="270"/>
      <c r="W6" s="271"/>
    </row>
    <row r="7" spans="1:23" ht="29.4" thickBot="1" x14ac:dyDescent="0.35">
      <c r="B7" s="1" t="s">
        <v>7</v>
      </c>
      <c r="C7" s="215"/>
      <c r="D7" s="3">
        <v>2</v>
      </c>
      <c r="E7" s="4">
        <v>8.99</v>
      </c>
      <c r="F7" s="5">
        <f>D7*E7</f>
        <v>17.98</v>
      </c>
      <c r="H7" s="1" t="s">
        <v>12</v>
      </c>
      <c r="I7" s="15" t="s">
        <v>18</v>
      </c>
      <c r="K7" s="48" t="s">
        <v>38</v>
      </c>
      <c r="L7" s="49" t="s">
        <v>39</v>
      </c>
      <c r="M7" s="50" t="s">
        <v>56</v>
      </c>
      <c r="O7" s="40" t="s">
        <v>23</v>
      </c>
      <c r="P7" s="51" t="s">
        <v>55</v>
      </c>
      <c r="Q7" s="74"/>
      <c r="R7" s="62" t="s">
        <v>57</v>
      </c>
      <c r="S7" s="61" t="s">
        <v>68</v>
      </c>
      <c r="T7" s="79"/>
      <c r="U7" s="272"/>
      <c r="V7" s="273"/>
      <c r="W7" s="274"/>
    </row>
    <row r="8" spans="1:23" ht="29.4" thickBot="1" x14ac:dyDescent="0.35">
      <c r="B8" s="6" t="s">
        <v>8</v>
      </c>
      <c r="C8" s="215"/>
      <c r="D8" s="8">
        <v>8</v>
      </c>
      <c r="E8" s="9">
        <v>7.5</v>
      </c>
      <c r="F8" s="10">
        <f t="shared" ref="F8:F20" si="0">D8*E8</f>
        <v>60</v>
      </c>
      <c r="H8" s="6" t="s">
        <v>15</v>
      </c>
      <c r="I8" s="16" t="s">
        <v>18</v>
      </c>
      <c r="K8" s="27" t="s">
        <v>41</v>
      </c>
      <c r="L8" s="28" t="s">
        <v>33</v>
      </c>
      <c r="M8" s="216"/>
      <c r="O8" s="41" t="s">
        <v>24</v>
      </c>
      <c r="P8" s="42">
        <v>0</v>
      </c>
      <c r="R8" s="63" t="s">
        <v>58</v>
      </c>
      <c r="S8" s="217"/>
      <c r="T8" s="79"/>
      <c r="U8" s="79"/>
      <c r="V8" s="79"/>
    </row>
    <row r="9" spans="1:23" ht="15" thickBot="1" x14ac:dyDescent="0.35">
      <c r="B9" s="6" t="s">
        <v>9</v>
      </c>
      <c r="C9" s="215"/>
      <c r="D9" s="8">
        <v>2</v>
      </c>
      <c r="E9" s="9">
        <v>44.99</v>
      </c>
      <c r="F9" s="10">
        <f t="shared" si="0"/>
        <v>89.98</v>
      </c>
      <c r="H9" s="6" t="s">
        <v>9</v>
      </c>
      <c r="I9" s="16" t="s">
        <v>19</v>
      </c>
      <c r="K9" s="29" t="s">
        <v>42</v>
      </c>
      <c r="L9" s="30" t="s">
        <v>26</v>
      </c>
      <c r="M9" s="216"/>
      <c r="O9" s="43" t="s">
        <v>25</v>
      </c>
      <c r="P9" s="44">
        <v>20</v>
      </c>
    </row>
    <row r="10" spans="1:23" ht="29.4" thickBot="1" x14ac:dyDescent="0.35">
      <c r="B10" s="6" t="s">
        <v>10</v>
      </c>
      <c r="C10" s="215"/>
      <c r="D10" s="8">
        <v>7</v>
      </c>
      <c r="E10" s="9">
        <v>19.5</v>
      </c>
      <c r="F10" s="10">
        <f t="shared" si="0"/>
        <v>136.5</v>
      </c>
      <c r="H10" s="6" t="s">
        <v>16</v>
      </c>
      <c r="I10" s="16" t="s">
        <v>20</v>
      </c>
      <c r="K10" s="29" t="s">
        <v>43</v>
      </c>
      <c r="L10" s="30" t="s">
        <v>52</v>
      </c>
      <c r="M10" s="216"/>
      <c r="O10" s="43" t="s">
        <v>26</v>
      </c>
      <c r="P10" s="44">
        <v>30</v>
      </c>
      <c r="R10" s="64" t="s">
        <v>57</v>
      </c>
      <c r="S10" s="64" t="s">
        <v>59</v>
      </c>
      <c r="T10" s="64" t="s">
        <v>60</v>
      </c>
      <c r="U10" s="64" t="s">
        <v>61</v>
      </c>
    </row>
    <row r="11" spans="1:23" x14ac:dyDescent="0.3">
      <c r="B11" s="6" t="s">
        <v>11</v>
      </c>
      <c r="C11" s="215"/>
      <c r="D11" s="8">
        <v>5</v>
      </c>
      <c r="E11" s="9">
        <v>39.99</v>
      </c>
      <c r="F11" s="10">
        <f t="shared" si="0"/>
        <v>199.95000000000002</v>
      </c>
      <c r="H11" s="6" t="s">
        <v>7</v>
      </c>
      <c r="I11" s="16" t="s">
        <v>21</v>
      </c>
      <c r="K11" s="29" t="s">
        <v>44</v>
      </c>
      <c r="L11" s="30" t="s">
        <v>53</v>
      </c>
      <c r="M11" s="216"/>
      <c r="O11" s="43" t="s">
        <v>27</v>
      </c>
      <c r="P11" s="44">
        <v>90</v>
      </c>
      <c r="R11" s="65" t="s">
        <v>62</v>
      </c>
      <c r="S11" s="66" t="s">
        <v>73</v>
      </c>
      <c r="T11" s="66" t="s">
        <v>84</v>
      </c>
      <c r="U11" s="67">
        <v>0.24</v>
      </c>
    </row>
    <row r="12" spans="1:23" x14ac:dyDescent="0.3">
      <c r="B12" s="6" t="s">
        <v>8</v>
      </c>
      <c r="C12" s="215"/>
      <c r="D12" s="8">
        <v>9</v>
      </c>
      <c r="E12" s="9">
        <v>7.5</v>
      </c>
      <c r="F12" s="10">
        <f t="shared" si="0"/>
        <v>67.5</v>
      </c>
      <c r="H12" s="6" t="s">
        <v>14</v>
      </c>
      <c r="I12" s="16" t="s">
        <v>20</v>
      </c>
      <c r="K12" s="29" t="s">
        <v>45</v>
      </c>
      <c r="L12" s="30" t="s">
        <v>53</v>
      </c>
      <c r="M12" s="216"/>
      <c r="O12" s="43" t="s">
        <v>28</v>
      </c>
      <c r="P12" s="44">
        <v>110</v>
      </c>
      <c r="R12" s="68" t="s">
        <v>63</v>
      </c>
      <c r="S12" s="69" t="s">
        <v>74</v>
      </c>
      <c r="T12" s="69" t="s">
        <v>85</v>
      </c>
      <c r="U12" s="70">
        <v>3.7000000000000002E-3</v>
      </c>
    </row>
    <row r="13" spans="1:23" x14ac:dyDescent="0.3">
      <c r="B13" s="6" t="s">
        <v>12</v>
      </c>
      <c r="C13" s="215"/>
      <c r="D13" s="8">
        <v>6</v>
      </c>
      <c r="E13" s="9">
        <v>12.99</v>
      </c>
      <c r="F13" s="10">
        <f t="shared" si="0"/>
        <v>77.94</v>
      </c>
      <c r="H13" s="6" t="s">
        <v>13</v>
      </c>
      <c r="I13" s="16" t="s">
        <v>19</v>
      </c>
      <c r="K13" s="29" t="s">
        <v>46</v>
      </c>
      <c r="L13" s="30" t="s">
        <v>28</v>
      </c>
      <c r="M13" s="216"/>
      <c r="O13" s="43" t="s">
        <v>29</v>
      </c>
      <c r="P13" s="44">
        <v>125</v>
      </c>
      <c r="R13" s="68" t="s">
        <v>64</v>
      </c>
      <c r="S13" s="69" t="s">
        <v>75</v>
      </c>
      <c r="T13" s="69" t="s">
        <v>86</v>
      </c>
      <c r="U13" s="70">
        <v>1</v>
      </c>
    </row>
    <row r="14" spans="1:23" x14ac:dyDescent="0.3">
      <c r="B14" s="6" t="s">
        <v>13</v>
      </c>
      <c r="C14" s="215"/>
      <c r="D14" s="8">
        <v>1</v>
      </c>
      <c r="E14" s="9">
        <v>14.99</v>
      </c>
      <c r="F14" s="10">
        <f t="shared" si="0"/>
        <v>14.99</v>
      </c>
      <c r="H14" s="6" t="s">
        <v>10</v>
      </c>
      <c r="I14" s="16" t="s">
        <v>18</v>
      </c>
      <c r="K14" s="29" t="s">
        <v>47</v>
      </c>
      <c r="L14" s="30" t="s">
        <v>28</v>
      </c>
      <c r="M14" s="216"/>
      <c r="O14" s="43" t="s">
        <v>30</v>
      </c>
      <c r="P14" s="44">
        <v>155</v>
      </c>
      <c r="R14" s="68" t="s">
        <v>65</v>
      </c>
      <c r="S14" s="69" t="s">
        <v>76</v>
      </c>
      <c r="T14" s="69" t="s">
        <v>86</v>
      </c>
      <c r="U14" s="70">
        <v>1</v>
      </c>
    </row>
    <row r="15" spans="1:23" x14ac:dyDescent="0.3">
      <c r="B15" s="6" t="s">
        <v>14</v>
      </c>
      <c r="C15" s="215"/>
      <c r="D15" s="8">
        <v>3</v>
      </c>
      <c r="E15" s="9">
        <v>29.99</v>
      </c>
      <c r="F15" s="10">
        <f t="shared" si="0"/>
        <v>89.97</v>
      </c>
      <c r="H15" s="6" t="s">
        <v>8</v>
      </c>
      <c r="I15" s="16" t="s">
        <v>21</v>
      </c>
      <c r="K15" s="29" t="s">
        <v>48</v>
      </c>
      <c r="L15" s="30" t="s">
        <v>26</v>
      </c>
      <c r="M15" s="216"/>
      <c r="O15" s="43" t="s">
        <v>31</v>
      </c>
      <c r="P15" s="44">
        <v>180</v>
      </c>
      <c r="R15" s="68" t="s">
        <v>66</v>
      </c>
      <c r="S15" s="69" t="s">
        <v>77</v>
      </c>
      <c r="T15" s="69" t="s">
        <v>86</v>
      </c>
      <c r="U15" s="70">
        <v>1</v>
      </c>
      <c r="V15">
        <f>VLOOKUP(S7,$R$11:$U$21,4,FALSE)</f>
        <v>1</v>
      </c>
    </row>
    <row r="16" spans="1:23" x14ac:dyDescent="0.3">
      <c r="B16" s="6" t="s">
        <v>12</v>
      </c>
      <c r="C16" s="215"/>
      <c r="D16" s="8">
        <v>6</v>
      </c>
      <c r="E16" s="9">
        <v>19.989999999999998</v>
      </c>
      <c r="F16" s="10">
        <f t="shared" si="0"/>
        <v>119.94</v>
      </c>
      <c r="H16" s="6" t="s">
        <v>11</v>
      </c>
      <c r="I16" s="16" t="s">
        <v>18</v>
      </c>
      <c r="K16" s="29" t="s">
        <v>49</v>
      </c>
      <c r="L16" s="30" t="s">
        <v>27</v>
      </c>
      <c r="M16" s="216"/>
      <c r="O16" s="43" t="s">
        <v>32</v>
      </c>
      <c r="P16" s="44">
        <v>200</v>
      </c>
      <c r="R16" s="68" t="s">
        <v>67</v>
      </c>
      <c r="S16" s="69" t="s">
        <v>78</v>
      </c>
      <c r="T16" s="69" t="s">
        <v>86</v>
      </c>
      <c r="U16" s="70">
        <v>1</v>
      </c>
    </row>
    <row r="17" spans="2:21" ht="15" thickBot="1" x14ac:dyDescent="0.35">
      <c r="B17" s="6" t="s">
        <v>15</v>
      </c>
      <c r="C17" s="215"/>
      <c r="D17" s="8">
        <v>5</v>
      </c>
      <c r="E17" s="9">
        <v>25</v>
      </c>
      <c r="F17" s="10">
        <f t="shared" si="0"/>
        <v>125</v>
      </c>
      <c r="H17" s="11" t="s">
        <v>17</v>
      </c>
      <c r="I17" s="17" t="s">
        <v>19</v>
      </c>
      <c r="K17" s="29" t="s">
        <v>50</v>
      </c>
      <c r="L17" s="30" t="s">
        <v>28</v>
      </c>
      <c r="M17" s="216"/>
      <c r="O17" s="43" t="s">
        <v>33</v>
      </c>
      <c r="P17" s="44">
        <v>235</v>
      </c>
      <c r="R17" s="68" t="s">
        <v>68</v>
      </c>
      <c r="S17" s="69" t="s">
        <v>79</v>
      </c>
      <c r="T17" s="69" t="s">
        <v>86</v>
      </c>
      <c r="U17" s="70">
        <v>1</v>
      </c>
    </row>
    <row r="18" spans="2:21" ht="15" thickBot="1" x14ac:dyDescent="0.35">
      <c r="B18" s="6" t="s">
        <v>10</v>
      </c>
      <c r="C18" s="215"/>
      <c r="D18" s="8">
        <v>9</v>
      </c>
      <c r="E18" s="9">
        <v>19.5</v>
      </c>
      <c r="F18" s="10">
        <f t="shared" si="0"/>
        <v>175.5</v>
      </c>
      <c r="K18" s="31" t="s">
        <v>51</v>
      </c>
      <c r="L18" s="32" t="s">
        <v>28</v>
      </c>
      <c r="M18" s="216"/>
      <c r="O18" s="43" t="s">
        <v>34</v>
      </c>
      <c r="P18" s="44">
        <v>245</v>
      </c>
      <c r="R18" s="68" t="s">
        <v>69</v>
      </c>
      <c r="S18" s="69" t="s">
        <v>80</v>
      </c>
      <c r="T18" s="69" t="s">
        <v>86</v>
      </c>
      <c r="U18" s="70">
        <v>1</v>
      </c>
    </row>
    <row r="19" spans="2:21" x14ac:dyDescent="0.3">
      <c r="B19" s="6" t="s">
        <v>11</v>
      </c>
      <c r="C19" s="215"/>
      <c r="D19" s="8">
        <v>5</v>
      </c>
      <c r="E19" s="9">
        <v>39.99</v>
      </c>
      <c r="F19" s="10">
        <f t="shared" si="0"/>
        <v>199.95000000000002</v>
      </c>
      <c r="O19" s="43" t="s">
        <v>35</v>
      </c>
      <c r="P19" s="44">
        <v>425</v>
      </c>
      <c r="R19" s="68" t="s">
        <v>70</v>
      </c>
      <c r="S19" s="69" t="s">
        <v>81</v>
      </c>
      <c r="T19" s="69" t="s">
        <v>87</v>
      </c>
      <c r="U19" s="70">
        <v>0.14000000000000001</v>
      </c>
    </row>
    <row r="20" spans="2:21" ht="15" thickBot="1" x14ac:dyDescent="0.35">
      <c r="B20" s="11" t="s">
        <v>13</v>
      </c>
      <c r="C20" s="215"/>
      <c r="D20" s="12">
        <v>5</v>
      </c>
      <c r="E20" s="13">
        <v>14.99</v>
      </c>
      <c r="F20" s="14">
        <f t="shared" si="0"/>
        <v>74.95</v>
      </c>
      <c r="O20" s="45" t="s">
        <v>36</v>
      </c>
      <c r="P20" s="46">
        <v>435</v>
      </c>
      <c r="R20" s="68" t="s">
        <v>71</v>
      </c>
      <c r="S20" s="69" t="s">
        <v>82</v>
      </c>
      <c r="T20" s="69" t="s">
        <v>88</v>
      </c>
      <c r="U20" s="70">
        <v>0.66120000000000001</v>
      </c>
    </row>
    <row r="21" spans="2:21" ht="15" thickBot="1" x14ac:dyDescent="0.35">
      <c r="R21" s="71" t="s">
        <v>72</v>
      </c>
      <c r="S21" s="72" t="s">
        <v>83</v>
      </c>
      <c r="T21" s="72" t="s">
        <v>89</v>
      </c>
      <c r="U21" s="73">
        <v>3.9E-2</v>
      </c>
    </row>
  </sheetData>
  <mergeCells count="3">
    <mergeCell ref="D2:L4"/>
    <mergeCell ref="N1:S5"/>
    <mergeCell ref="U6:W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1:O21"/>
  <sheetViews>
    <sheetView workbookViewId="0">
      <selection activeCell="D22" sqref="D22"/>
    </sheetView>
  </sheetViews>
  <sheetFormatPr defaultRowHeight="14.4" x14ac:dyDescent="0.3"/>
  <cols>
    <col min="3" max="3" width="17.33203125" bestFit="1" customWidth="1"/>
    <col min="7" max="7" width="20.109375" bestFit="1" customWidth="1"/>
    <col min="13" max="13" width="20.109375" bestFit="1" customWidth="1"/>
  </cols>
  <sheetData>
    <row r="1" spans="3:15" x14ac:dyDescent="0.3">
      <c r="N1" s="209"/>
      <c r="O1" s="209"/>
    </row>
    <row r="2" spans="3:15" x14ac:dyDescent="0.3">
      <c r="N2" s="101"/>
      <c r="O2" s="101"/>
    </row>
    <row r="3" spans="3:15" x14ac:dyDescent="0.3">
      <c r="N3" s="101"/>
      <c r="O3" s="101"/>
    </row>
    <row r="4" spans="3:15" x14ac:dyDescent="0.3">
      <c r="N4" s="101"/>
      <c r="O4" s="101"/>
    </row>
    <row r="5" spans="3:15" x14ac:dyDescent="0.3">
      <c r="N5" s="101"/>
      <c r="O5" s="101"/>
    </row>
    <row r="6" spans="3:15" x14ac:dyDescent="0.3">
      <c r="N6" s="101"/>
      <c r="O6" s="101"/>
    </row>
    <row r="7" spans="3:15" x14ac:dyDescent="0.3">
      <c r="N7" s="101"/>
      <c r="O7" s="101"/>
    </row>
    <row r="8" spans="3:15" x14ac:dyDescent="0.3">
      <c r="C8" s="101" t="s">
        <v>213</v>
      </c>
      <c r="D8" s="101" t="s">
        <v>214</v>
      </c>
      <c r="E8" s="101"/>
      <c r="F8" s="275" t="s">
        <v>216</v>
      </c>
      <c r="G8" s="275"/>
      <c r="N8" s="101"/>
      <c r="O8" s="101"/>
    </row>
    <row r="9" spans="3:15" x14ac:dyDescent="0.3">
      <c r="C9" s="214"/>
      <c r="D9" s="101" t="s">
        <v>215</v>
      </c>
      <c r="E9" s="101"/>
      <c r="F9" s="101" t="s">
        <v>214</v>
      </c>
      <c r="G9" s="101" t="s">
        <v>213</v>
      </c>
      <c r="N9" s="101"/>
      <c r="O9" s="101"/>
    </row>
    <row r="10" spans="3:15" x14ac:dyDescent="0.3">
      <c r="C10" s="214"/>
      <c r="D10" s="101" t="s">
        <v>217</v>
      </c>
      <c r="E10" s="101"/>
      <c r="F10" s="101" t="s">
        <v>219</v>
      </c>
      <c r="G10" s="101" t="s">
        <v>220</v>
      </c>
      <c r="N10" s="101"/>
      <c r="O10" s="101"/>
    </row>
    <row r="11" spans="3:15" x14ac:dyDescent="0.3">
      <c r="C11" s="214"/>
      <c r="D11" s="101" t="s">
        <v>218</v>
      </c>
      <c r="E11" s="101"/>
      <c r="F11" s="101" t="s">
        <v>215</v>
      </c>
      <c r="G11" s="101" t="s">
        <v>222</v>
      </c>
      <c r="N11" s="101"/>
      <c r="O11" s="101"/>
    </row>
    <row r="12" spans="3:15" x14ac:dyDescent="0.3">
      <c r="C12" s="214"/>
      <c r="D12" s="101" t="s">
        <v>221</v>
      </c>
      <c r="E12" s="101"/>
      <c r="F12" s="101" t="s">
        <v>217</v>
      </c>
      <c r="G12" s="101" t="s">
        <v>224</v>
      </c>
      <c r="N12" s="101"/>
      <c r="O12" s="101"/>
    </row>
    <row r="13" spans="3:15" x14ac:dyDescent="0.3">
      <c r="C13" s="214"/>
      <c r="D13" s="101" t="s">
        <v>223</v>
      </c>
      <c r="E13" s="101"/>
      <c r="F13" s="101" t="s">
        <v>218</v>
      </c>
      <c r="G13" s="101" t="s">
        <v>226</v>
      </c>
      <c r="N13" s="101"/>
      <c r="O13" s="101"/>
    </row>
    <row r="14" spans="3:15" x14ac:dyDescent="0.3">
      <c r="C14" s="214"/>
      <c r="D14" s="101" t="s">
        <v>225</v>
      </c>
      <c r="E14" s="101"/>
      <c r="F14" s="101" t="s">
        <v>228</v>
      </c>
      <c r="G14" s="101" t="s">
        <v>229</v>
      </c>
    </row>
    <row r="15" spans="3:15" x14ac:dyDescent="0.3">
      <c r="C15" s="214"/>
      <c r="D15" s="101" t="s">
        <v>227</v>
      </c>
      <c r="E15" s="101"/>
      <c r="F15" s="101" t="s">
        <v>221</v>
      </c>
      <c r="G15" s="101" t="s">
        <v>230</v>
      </c>
      <c r="I15" s="153"/>
      <c r="J15" s="101"/>
      <c r="K15" s="101"/>
      <c r="L15" s="101"/>
      <c r="M15" s="101"/>
      <c r="N15" s="101"/>
      <c r="O15" s="101"/>
    </row>
    <row r="16" spans="3:15" x14ac:dyDescent="0.3">
      <c r="C16" s="101"/>
      <c r="D16" s="101"/>
      <c r="E16" s="101"/>
      <c r="F16" s="101" t="s">
        <v>223</v>
      </c>
      <c r="G16" s="101" t="s">
        <v>231</v>
      </c>
    </row>
    <row r="17" spans="3:7" x14ac:dyDescent="0.3">
      <c r="C17" s="101"/>
      <c r="D17" s="101"/>
      <c r="E17" s="101"/>
      <c r="F17" s="101" t="s">
        <v>225</v>
      </c>
      <c r="G17" s="101" t="s">
        <v>232</v>
      </c>
    </row>
    <row r="18" spans="3:7" x14ac:dyDescent="0.3">
      <c r="C18" s="153"/>
      <c r="D18" s="101"/>
      <c r="E18" s="101"/>
      <c r="F18" s="101" t="s">
        <v>227</v>
      </c>
      <c r="G18" s="101" t="s">
        <v>233</v>
      </c>
    </row>
    <row r="19" spans="3:7" x14ac:dyDescent="0.3">
      <c r="C19" s="153"/>
      <c r="D19" s="101"/>
      <c r="E19" s="101"/>
      <c r="F19" s="101" t="s">
        <v>234</v>
      </c>
      <c r="G19" s="101" t="s">
        <v>235</v>
      </c>
    </row>
    <row r="20" spans="3:7" x14ac:dyDescent="0.3">
      <c r="C20" s="153"/>
      <c r="D20" s="101"/>
      <c r="E20" s="101"/>
      <c r="F20" s="101" t="s">
        <v>236</v>
      </c>
      <c r="G20" s="101" t="s">
        <v>237</v>
      </c>
    </row>
    <row r="21" spans="3:7" x14ac:dyDescent="0.3">
      <c r="C21" s="153"/>
      <c r="D21" s="101"/>
      <c r="E21" s="101"/>
    </row>
  </sheetData>
  <mergeCells count="1">
    <mergeCell ref="F8:G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Q17"/>
  <sheetViews>
    <sheetView workbookViewId="0">
      <selection activeCell="Q20" sqref="Q20"/>
    </sheetView>
  </sheetViews>
  <sheetFormatPr defaultRowHeight="14.4" x14ac:dyDescent="0.3"/>
  <cols>
    <col min="2" max="2" width="9.77734375" bestFit="1" customWidth="1"/>
    <col min="6" max="6" width="12.5546875" bestFit="1" customWidth="1"/>
    <col min="8" max="8" width="15.21875" bestFit="1" customWidth="1"/>
  </cols>
  <sheetData>
    <row r="1" spans="2:17" ht="15" thickBot="1" x14ac:dyDescent="0.35"/>
    <row r="2" spans="2:17" ht="15.75" customHeight="1" thickBot="1" x14ac:dyDescent="0.35">
      <c r="N2" s="282" t="s">
        <v>92</v>
      </c>
      <c r="O2" s="283"/>
      <c r="P2" s="283"/>
      <c r="Q2" s="284"/>
    </row>
    <row r="3" spans="2:17" x14ac:dyDescent="0.3">
      <c r="D3" s="251" t="s">
        <v>91</v>
      </c>
      <c r="E3" s="252"/>
      <c r="F3" s="252"/>
      <c r="G3" s="252"/>
      <c r="H3" s="252"/>
      <c r="I3" s="252"/>
      <c r="J3" s="252"/>
      <c r="K3" s="252"/>
      <c r="L3" s="253"/>
      <c r="N3" s="285"/>
      <c r="O3" s="286"/>
      <c r="P3" s="286"/>
      <c r="Q3" s="287"/>
    </row>
    <row r="4" spans="2:17" x14ac:dyDescent="0.3">
      <c r="D4" s="254"/>
      <c r="E4" s="255"/>
      <c r="F4" s="255"/>
      <c r="G4" s="255"/>
      <c r="H4" s="255"/>
      <c r="I4" s="255"/>
      <c r="J4" s="255"/>
      <c r="K4" s="255"/>
      <c r="L4" s="256"/>
      <c r="N4" s="285"/>
      <c r="O4" s="286"/>
      <c r="P4" s="286"/>
      <c r="Q4" s="287"/>
    </row>
    <row r="5" spans="2:17" ht="15" thickBot="1" x14ac:dyDescent="0.35">
      <c r="D5" s="257"/>
      <c r="E5" s="258"/>
      <c r="F5" s="258"/>
      <c r="G5" s="258"/>
      <c r="H5" s="258"/>
      <c r="I5" s="258"/>
      <c r="J5" s="258"/>
      <c r="K5" s="258"/>
      <c r="L5" s="259"/>
      <c r="N5" s="285"/>
      <c r="O5" s="286"/>
      <c r="P5" s="286"/>
      <c r="Q5" s="287"/>
    </row>
    <row r="6" spans="2:17" ht="15" thickBot="1" x14ac:dyDescent="0.35">
      <c r="I6" s="299" t="s">
        <v>243</v>
      </c>
      <c r="J6" s="300"/>
      <c r="K6" s="300"/>
      <c r="L6" s="301"/>
      <c r="N6" s="288"/>
      <c r="O6" s="289"/>
      <c r="P6" s="289"/>
      <c r="Q6" s="290"/>
    </row>
    <row r="7" spans="2:17" ht="15" thickBot="1" x14ac:dyDescent="0.35">
      <c r="B7" s="77" t="s">
        <v>37</v>
      </c>
      <c r="H7" s="210" t="s">
        <v>54</v>
      </c>
      <c r="I7" s="302"/>
      <c r="J7" s="303"/>
      <c r="K7" s="303"/>
      <c r="L7" s="304"/>
    </row>
    <row r="8" spans="2:17" ht="15" thickBot="1" x14ac:dyDescent="0.35">
      <c r="B8" s="86" t="s">
        <v>93</v>
      </c>
      <c r="C8" s="86" t="s">
        <v>94</v>
      </c>
      <c r="D8" s="86" t="s">
        <v>95</v>
      </c>
      <c r="E8" s="86" t="s">
        <v>96</v>
      </c>
      <c r="F8" s="86" t="s">
        <v>97</v>
      </c>
      <c r="H8" s="87" t="s">
        <v>104</v>
      </c>
      <c r="I8" s="87" t="s">
        <v>108</v>
      </c>
      <c r="J8" s="87" t="s">
        <v>109</v>
      </c>
      <c r="K8" s="87" t="s">
        <v>110</v>
      </c>
      <c r="L8" s="87" t="s">
        <v>111</v>
      </c>
      <c r="M8" s="87" t="s">
        <v>112</v>
      </c>
      <c r="N8" s="87" t="s">
        <v>113</v>
      </c>
      <c r="O8" s="87" t="s">
        <v>114</v>
      </c>
      <c r="P8" s="88" t="s">
        <v>115</v>
      </c>
    </row>
    <row r="9" spans="2:17" x14ac:dyDescent="0.3">
      <c r="B9" s="19">
        <v>1</v>
      </c>
      <c r="C9" s="84">
        <v>100</v>
      </c>
      <c r="D9" s="20" t="s">
        <v>98</v>
      </c>
      <c r="E9" s="213"/>
      <c r="F9" s="37">
        <f>C9*E9+100</f>
        <v>100</v>
      </c>
      <c r="H9" s="98" t="s">
        <v>107</v>
      </c>
      <c r="I9" s="95">
        <v>64</v>
      </c>
      <c r="J9" s="90">
        <v>75</v>
      </c>
      <c r="K9" s="90">
        <v>82</v>
      </c>
      <c r="L9" s="90">
        <v>65</v>
      </c>
      <c r="M9" s="90">
        <v>65</v>
      </c>
      <c r="N9" s="90">
        <v>42</v>
      </c>
      <c r="O9" s="90">
        <v>56</v>
      </c>
      <c r="P9" s="91">
        <v>78</v>
      </c>
    </row>
    <row r="10" spans="2:17" x14ac:dyDescent="0.3">
      <c r="B10" s="22">
        <v>2</v>
      </c>
      <c r="C10" s="36">
        <v>100</v>
      </c>
      <c r="D10" s="18" t="s">
        <v>99</v>
      </c>
      <c r="E10" s="213"/>
      <c r="F10" s="38">
        <f t="shared" ref="F10:F13" si="0">C10*E10+100</f>
        <v>100</v>
      </c>
      <c r="H10" s="99" t="s">
        <v>105</v>
      </c>
      <c r="I10" s="96">
        <v>87</v>
      </c>
      <c r="J10" s="89">
        <v>52</v>
      </c>
      <c r="K10" s="89">
        <v>68</v>
      </c>
      <c r="L10" s="89">
        <v>32</v>
      </c>
      <c r="M10" s="89">
        <v>72</v>
      </c>
      <c r="N10" s="89">
        <v>60</v>
      </c>
      <c r="O10" s="89">
        <v>61</v>
      </c>
      <c r="P10" s="92">
        <v>49</v>
      </c>
    </row>
    <row r="11" spans="2:17" ht="15" thickBot="1" x14ac:dyDescent="0.35">
      <c r="B11" s="22">
        <v>3</v>
      </c>
      <c r="C11" s="36">
        <v>100</v>
      </c>
      <c r="D11" s="18" t="s">
        <v>100</v>
      </c>
      <c r="E11" s="213"/>
      <c r="F11" s="38">
        <f t="shared" si="0"/>
        <v>100</v>
      </c>
      <c r="H11" s="100" t="s">
        <v>106</v>
      </c>
      <c r="I11" s="97">
        <v>79</v>
      </c>
      <c r="J11" s="93">
        <v>40</v>
      </c>
      <c r="K11" s="93">
        <v>61</v>
      </c>
      <c r="L11" s="93">
        <v>46</v>
      </c>
      <c r="M11" s="93">
        <v>66</v>
      </c>
      <c r="N11" s="93">
        <v>71</v>
      </c>
      <c r="O11" s="93">
        <v>56</v>
      </c>
      <c r="P11" s="94">
        <v>89</v>
      </c>
    </row>
    <row r="12" spans="2:17" x14ac:dyDescent="0.3">
      <c r="B12" s="22">
        <v>4</v>
      </c>
      <c r="C12" s="36">
        <v>100</v>
      </c>
      <c r="D12" s="18" t="s">
        <v>98</v>
      </c>
      <c r="E12" s="213"/>
      <c r="F12" s="38">
        <f t="shared" si="0"/>
        <v>100</v>
      </c>
    </row>
    <row r="13" spans="2:17" ht="15" thickBot="1" x14ac:dyDescent="0.35">
      <c r="B13" s="24">
        <v>5</v>
      </c>
      <c r="C13" s="80">
        <v>100</v>
      </c>
      <c r="D13" s="25" t="s">
        <v>100</v>
      </c>
      <c r="E13" s="213"/>
      <c r="F13" s="39">
        <f t="shared" si="0"/>
        <v>100</v>
      </c>
    </row>
    <row r="14" spans="2:17" ht="15" thickBot="1" x14ac:dyDescent="0.35">
      <c r="J14" s="293" t="s">
        <v>116</v>
      </c>
      <c r="K14" s="294"/>
      <c r="L14" s="295"/>
      <c r="N14" s="269" t="s">
        <v>239</v>
      </c>
      <c r="O14" s="270"/>
      <c r="P14" s="271"/>
    </row>
    <row r="15" spans="2:17" ht="15" thickBot="1" x14ac:dyDescent="0.35">
      <c r="B15" s="291" t="s">
        <v>101</v>
      </c>
      <c r="C15" s="292"/>
      <c r="J15" s="296" t="s">
        <v>111</v>
      </c>
      <c r="K15" s="297"/>
      <c r="L15" s="298"/>
      <c r="N15" s="279"/>
      <c r="O15" s="280"/>
      <c r="P15" s="281"/>
    </row>
    <row r="16" spans="2:17" ht="15" thickBot="1" x14ac:dyDescent="0.35">
      <c r="B16" s="52" t="s">
        <v>102</v>
      </c>
      <c r="C16" s="81" t="s">
        <v>99</v>
      </c>
      <c r="D16" s="81" t="s">
        <v>100</v>
      </c>
      <c r="E16" s="81" t="s">
        <v>103</v>
      </c>
      <c r="F16" s="53" t="s">
        <v>98</v>
      </c>
      <c r="J16" s="276"/>
      <c r="K16" s="277"/>
      <c r="L16" s="278"/>
      <c r="N16" s="272"/>
      <c r="O16" s="273"/>
      <c r="P16" s="274"/>
    </row>
    <row r="17" spans="2:6" ht="15" thickBot="1" x14ac:dyDescent="0.35">
      <c r="B17" s="24" t="s">
        <v>40</v>
      </c>
      <c r="C17" s="82">
        <v>0.05</v>
      </c>
      <c r="D17" s="82">
        <v>0.04</v>
      </c>
      <c r="E17" s="82">
        <v>0.02</v>
      </c>
      <c r="F17" s="83">
        <v>0.03</v>
      </c>
    </row>
  </sheetData>
  <mergeCells count="8">
    <mergeCell ref="J16:L16"/>
    <mergeCell ref="N14:P16"/>
    <mergeCell ref="D3:L5"/>
    <mergeCell ref="N2:Q6"/>
    <mergeCell ref="B15:C15"/>
    <mergeCell ref="J14:L14"/>
    <mergeCell ref="J15:L15"/>
    <mergeCell ref="I6:L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1:T19"/>
  <sheetViews>
    <sheetView workbookViewId="0">
      <selection activeCell="I23" sqref="I23"/>
    </sheetView>
  </sheetViews>
  <sheetFormatPr defaultRowHeight="14.4" x14ac:dyDescent="0.3"/>
  <cols>
    <col min="7" max="7" width="17.77734375" bestFit="1" customWidth="1"/>
  </cols>
  <sheetData>
    <row r="1" spans="3:20" ht="15" thickBot="1" x14ac:dyDescent="0.35"/>
    <row r="2" spans="3:20" ht="15" customHeight="1" x14ac:dyDescent="0.3">
      <c r="C2" s="251" t="s">
        <v>117</v>
      </c>
      <c r="D2" s="252"/>
      <c r="E2" s="252"/>
      <c r="F2" s="252"/>
      <c r="G2" s="252"/>
      <c r="H2" s="252"/>
      <c r="I2" s="252"/>
      <c r="J2" s="252"/>
      <c r="K2" s="253"/>
      <c r="M2" s="305" t="s">
        <v>139</v>
      </c>
      <c r="N2" s="306"/>
      <c r="O2" s="306"/>
      <c r="P2" s="306"/>
      <c r="Q2" s="306"/>
      <c r="R2" s="306"/>
      <c r="S2" s="307"/>
      <c r="T2" s="103"/>
    </row>
    <row r="3" spans="3:20" ht="15" customHeight="1" x14ac:dyDescent="0.3">
      <c r="C3" s="254"/>
      <c r="D3" s="255"/>
      <c r="E3" s="255"/>
      <c r="F3" s="255"/>
      <c r="G3" s="255"/>
      <c r="H3" s="255"/>
      <c r="I3" s="255"/>
      <c r="J3" s="255"/>
      <c r="K3" s="256"/>
      <c r="M3" s="308"/>
      <c r="N3" s="309"/>
      <c r="O3" s="309"/>
      <c r="P3" s="309"/>
      <c r="Q3" s="309"/>
      <c r="R3" s="309"/>
      <c r="S3" s="310"/>
      <c r="T3" s="103"/>
    </row>
    <row r="4" spans="3:20" ht="15.75" customHeight="1" thickBot="1" x14ac:dyDescent="0.35">
      <c r="C4" s="257"/>
      <c r="D4" s="258"/>
      <c r="E4" s="258"/>
      <c r="F4" s="258"/>
      <c r="G4" s="258"/>
      <c r="H4" s="258"/>
      <c r="I4" s="258"/>
      <c r="J4" s="258"/>
      <c r="K4" s="259"/>
      <c r="M4" s="308"/>
      <c r="N4" s="309"/>
      <c r="O4" s="309"/>
      <c r="P4" s="309"/>
      <c r="Q4" s="309"/>
      <c r="R4" s="309"/>
      <c r="S4" s="310"/>
      <c r="T4" s="103"/>
    </row>
    <row r="5" spans="3:20" x14ac:dyDescent="0.3">
      <c r="M5" s="308"/>
      <c r="N5" s="309"/>
      <c r="O5" s="309"/>
      <c r="P5" s="309"/>
      <c r="Q5" s="309"/>
      <c r="R5" s="309"/>
      <c r="S5" s="310"/>
      <c r="T5" s="103"/>
    </row>
    <row r="6" spans="3:20" x14ac:dyDescent="0.3">
      <c r="M6" s="308"/>
      <c r="N6" s="309"/>
      <c r="O6" s="309"/>
      <c r="P6" s="309"/>
      <c r="Q6" s="309"/>
      <c r="R6" s="309"/>
      <c r="S6" s="310"/>
      <c r="T6" s="103"/>
    </row>
    <row r="7" spans="3:20" x14ac:dyDescent="0.3">
      <c r="D7" s="101"/>
      <c r="E7" s="104" t="s">
        <v>118</v>
      </c>
      <c r="F7" s="105" t="s">
        <v>119</v>
      </c>
      <c r="G7" s="105" t="s">
        <v>120</v>
      </c>
      <c r="H7" s="101"/>
      <c r="I7" s="101"/>
      <c r="J7" s="101"/>
      <c r="M7" s="308"/>
      <c r="N7" s="309"/>
      <c r="O7" s="309"/>
      <c r="P7" s="309"/>
      <c r="Q7" s="309"/>
      <c r="R7" s="309"/>
      <c r="S7" s="310"/>
      <c r="T7" s="103"/>
    </row>
    <row r="8" spans="3:20" ht="15" thickBot="1" x14ac:dyDescent="0.35">
      <c r="D8" s="101"/>
      <c r="E8" s="106" t="s">
        <v>121</v>
      </c>
      <c r="F8" s="107">
        <v>15</v>
      </c>
      <c r="G8" s="106" t="s">
        <v>122</v>
      </c>
      <c r="H8" s="101"/>
      <c r="I8" s="101"/>
      <c r="J8" s="101"/>
      <c r="M8" s="311"/>
      <c r="N8" s="312"/>
      <c r="O8" s="312"/>
      <c r="P8" s="312"/>
      <c r="Q8" s="312"/>
      <c r="R8" s="312"/>
      <c r="S8" s="313"/>
      <c r="T8" s="103"/>
    </row>
    <row r="9" spans="3:20" x14ac:dyDescent="0.3">
      <c r="D9" s="101"/>
      <c r="E9" s="106" t="s">
        <v>123</v>
      </c>
      <c r="F9" s="107">
        <v>110</v>
      </c>
      <c r="G9" s="106" t="s">
        <v>124</v>
      </c>
      <c r="H9" s="101"/>
      <c r="I9" s="101"/>
      <c r="J9" s="101"/>
      <c r="N9" s="103"/>
      <c r="O9" s="103"/>
      <c r="P9" s="103"/>
      <c r="Q9" s="103"/>
      <c r="R9" s="103"/>
      <c r="S9" s="103"/>
      <c r="T9" s="103"/>
    </row>
    <row r="10" spans="3:20" x14ac:dyDescent="0.3">
      <c r="D10" s="101"/>
      <c r="E10" s="106" t="s">
        <v>125</v>
      </c>
      <c r="F10" s="107">
        <v>165</v>
      </c>
      <c r="G10" s="106" t="s">
        <v>126</v>
      </c>
      <c r="H10" s="101"/>
      <c r="I10" s="101"/>
      <c r="J10" s="101"/>
    </row>
    <row r="11" spans="3:20" x14ac:dyDescent="0.3">
      <c r="D11" s="101"/>
      <c r="E11" s="106" t="s">
        <v>127</v>
      </c>
      <c r="F11" s="107">
        <v>30</v>
      </c>
      <c r="G11" s="106" t="s">
        <v>128</v>
      </c>
      <c r="H11" s="101"/>
      <c r="I11" s="101"/>
      <c r="J11" s="101"/>
    </row>
    <row r="12" spans="3:20" x14ac:dyDescent="0.3">
      <c r="D12" s="101"/>
      <c r="E12" s="106" t="s">
        <v>129</v>
      </c>
      <c r="F12" s="107">
        <v>40</v>
      </c>
      <c r="G12" s="106" t="s">
        <v>130</v>
      </c>
      <c r="H12" s="101"/>
      <c r="I12" s="101"/>
      <c r="J12" s="101"/>
    </row>
    <row r="13" spans="3:20" x14ac:dyDescent="0.3">
      <c r="D13" s="101"/>
      <c r="E13" s="106" t="s">
        <v>131</v>
      </c>
      <c r="F13" s="107">
        <v>45</v>
      </c>
      <c r="G13" s="106" t="s">
        <v>132</v>
      </c>
      <c r="H13" s="101"/>
      <c r="I13" s="101"/>
      <c r="J13" s="101"/>
    </row>
    <row r="14" spans="3:20" x14ac:dyDescent="0.3">
      <c r="D14" s="101"/>
      <c r="E14" s="106" t="s">
        <v>133</v>
      </c>
      <c r="F14" s="107">
        <v>65</v>
      </c>
      <c r="G14" s="106" t="s">
        <v>134</v>
      </c>
      <c r="H14" s="101"/>
      <c r="I14" s="101"/>
      <c r="J14" s="101"/>
    </row>
    <row r="15" spans="3:20" x14ac:dyDescent="0.3">
      <c r="D15" s="101"/>
      <c r="E15" s="106" t="s">
        <v>135</v>
      </c>
      <c r="F15" s="107">
        <v>69</v>
      </c>
      <c r="G15" s="106" t="s">
        <v>136</v>
      </c>
      <c r="H15" s="101"/>
      <c r="I15" s="101"/>
      <c r="J15" s="101"/>
    </row>
    <row r="16" spans="3:20" x14ac:dyDescent="0.3">
      <c r="D16" s="101"/>
      <c r="E16" s="106" t="s">
        <v>137</v>
      </c>
      <c r="F16" s="107">
        <v>100</v>
      </c>
      <c r="G16" s="106" t="s">
        <v>138</v>
      </c>
      <c r="H16" s="101"/>
      <c r="I16" s="101"/>
      <c r="J16" s="101"/>
    </row>
    <row r="18" spans="4:10" x14ac:dyDescent="0.3">
      <c r="D18" s="101"/>
      <c r="E18" s="101"/>
      <c r="F18" s="101"/>
      <c r="G18" s="108" t="s">
        <v>120</v>
      </c>
      <c r="H18" s="101"/>
      <c r="I18" s="108" t="s">
        <v>118</v>
      </c>
      <c r="J18" s="101"/>
    </row>
    <row r="19" spans="4:10" x14ac:dyDescent="0.3">
      <c r="D19" s="101"/>
      <c r="E19" s="101"/>
      <c r="F19" s="101"/>
      <c r="G19" s="102" t="s">
        <v>122</v>
      </c>
      <c r="H19" s="101"/>
      <c r="I19" s="109"/>
      <c r="J19" s="101"/>
    </row>
  </sheetData>
  <mergeCells count="2">
    <mergeCell ref="C2:K4"/>
    <mergeCell ref="M2:S8"/>
  </mergeCells>
  <dataValidations count="1">
    <dataValidation type="list" allowBlank="1" showInputMessage="1" showErrorMessage="1" sqref="G19" xr:uid="{00000000-0002-0000-0500-000000000000}">
      <formula1>$G$8:$G$16</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1:Q21"/>
  <sheetViews>
    <sheetView zoomScale="115" zoomScaleNormal="115" workbookViewId="0">
      <selection activeCell="H13" sqref="H13"/>
    </sheetView>
  </sheetViews>
  <sheetFormatPr defaultRowHeight="14.4" x14ac:dyDescent="0.3"/>
  <cols>
    <col min="3" max="3" width="7.44140625" bestFit="1" customWidth="1"/>
    <col min="4" max="4" width="10.44140625" bestFit="1" customWidth="1"/>
    <col min="5" max="5" width="12.5546875" bestFit="1" customWidth="1"/>
    <col min="6" max="6" width="13" bestFit="1" customWidth="1"/>
    <col min="13" max="13" width="17.88671875" bestFit="1" customWidth="1"/>
    <col min="15" max="15" width="16" bestFit="1" customWidth="1"/>
    <col min="16" max="16" width="17.44140625" bestFit="1" customWidth="1"/>
  </cols>
  <sheetData>
    <row r="1" spans="3:17" ht="15" thickBot="1" x14ac:dyDescent="0.35"/>
    <row r="2" spans="3:17" ht="15" customHeight="1" x14ac:dyDescent="0.3">
      <c r="C2" s="251" t="s">
        <v>144</v>
      </c>
      <c r="D2" s="252"/>
      <c r="E2" s="252"/>
      <c r="F2" s="252"/>
      <c r="G2" s="252"/>
      <c r="H2" s="252"/>
      <c r="I2" s="252"/>
      <c r="J2" s="252"/>
      <c r="K2" s="253"/>
      <c r="M2" s="320" t="s">
        <v>140</v>
      </c>
      <c r="N2" s="321"/>
      <c r="O2" s="321"/>
      <c r="P2" s="321"/>
      <c r="Q2" s="322"/>
    </row>
    <row r="3" spans="3:17" ht="15" customHeight="1" x14ac:dyDescent="0.3">
      <c r="C3" s="254"/>
      <c r="D3" s="255"/>
      <c r="E3" s="255"/>
      <c r="F3" s="255"/>
      <c r="G3" s="255"/>
      <c r="H3" s="255"/>
      <c r="I3" s="255"/>
      <c r="J3" s="255"/>
      <c r="K3" s="256"/>
      <c r="M3" s="323"/>
      <c r="N3" s="324"/>
      <c r="O3" s="324"/>
      <c r="P3" s="324"/>
      <c r="Q3" s="325"/>
    </row>
    <row r="4" spans="3:17" ht="15.75" customHeight="1" thickBot="1" x14ac:dyDescent="0.35">
      <c r="C4" s="257"/>
      <c r="D4" s="258"/>
      <c r="E4" s="258"/>
      <c r="F4" s="258"/>
      <c r="G4" s="258"/>
      <c r="H4" s="258"/>
      <c r="I4" s="258"/>
      <c r="J4" s="258"/>
      <c r="K4" s="259"/>
      <c r="M4" s="323"/>
      <c r="N4" s="324"/>
      <c r="O4" s="324"/>
      <c r="P4" s="324"/>
      <c r="Q4" s="325"/>
    </row>
    <row r="5" spans="3:17" ht="15.75" customHeight="1" thickBot="1" x14ac:dyDescent="0.35">
      <c r="M5" s="323"/>
      <c r="N5" s="324"/>
      <c r="O5" s="324"/>
      <c r="P5" s="324"/>
      <c r="Q5" s="325"/>
    </row>
    <row r="6" spans="3:17" s="101" customFormat="1" ht="15" customHeight="1" x14ac:dyDescent="0.3">
      <c r="C6" s="314" t="s">
        <v>142</v>
      </c>
      <c r="D6" s="315"/>
      <c r="E6" s="315"/>
      <c r="F6" s="316"/>
      <c r="M6" s="323"/>
      <c r="N6" s="324"/>
      <c r="O6" s="324"/>
      <c r="P6" s="324"/>
      <c r="Q6" s="325"/>
    </row>
    <row r="7" spans="3:17" s="101" customFormat="1" ht="15.75" customHeight="1" thickBot="1" x14ac:dyDescent="0.35">
      <c r="C7" s="317"/>
      <c r="D7" s="318"/>
      <c r="E7" s="318"/>
      <c r="F7" s="319"/>
      <c r="M7" s="326"/>
      <c r="N7" s="327"/>
      <c r="O7" s="327"/>
      <c r="P7" s="327"/>
      <c r="Q7" s="328"/>
    </row>
    <row r="8" spans="3:17" ht="15.75" customHeight="1" thickBot="1" x14ac:dyDescent="0.35">
      <c r="M8" s="141"/>
      <c r="N8" s="141"/>
      <c r="O8" s="141"/>
      <c r="P8" s="141"/>
      <c r="Q8" s="141"/>
    </row>
    <row r="9" spans="3:17" ht="15.75" customHeight="1" thickBot="1" x14ac:dyDescent="0.35">
      <c r="C9" s="110" t="s">
        <v>2</v>
      </c>
      <c r="D9" s="110" t="s">
        <v>3</v>
      </c>
      <c r="E9" s="110" t="s">
        <v>4</v>
      </c>
      <c r="F9" s="110" t="s">
        <v>141</v>
      </c>
      <c r="K9" s="142" t="s">
        <v>145</v>
      </c>
      <c r="L9" s="142" t="s">
        <v>146</v>
      </c>
      <c r="M9" s="143" t="s">
        <v>147</v>
      </c>
      <c r="N9" s="141"/>
      <c r="O9" s="144" t="s">
        <v>152</v>
      </c>
      <c r="P9" s="144" t="s">
        <v>156</v>
      </c>
      <c r="Q9" s="141"/>
    </row>
    <row r="10" spans="3:17" ht="15" thickBot="1" x14ac:dyDescent="0.35">
      <c r="C10" s="122" t="s">
        <v>12</v>
      </c>
      <c r="D10" s="123" t="s">
        <v>18</v>
      </c>
      <c r="E10" s="124">
        <v>1</v>
      </c>
      <c r="F10" s="126"/>
      <c r="K10" s="58" t="s">
        <v>148</v>
      </c>
      <c r="L10" s="118">
        <v>12</v>
      </c>
      <c r="M10" s="220"/>
      <c r="O10" s="145" t="s">
        <v>153</v>
      </c>
      <c r="P10" s="146">
        <v>0.1</v>
      </c>
    </row>
    <row r="11" spans="3:17" ht="15" thickBot="1" x14ac:dyDescent="0.35">
      <c r="C11" s="125" t="s">
        <v>15</v>
      </c>
      <c r="D11" s="126" t="s">
        <v>18</v>
      </c>
      <c r="E11" s="127">
        <v>5</v>
      </c>
      <c r="F11" s="126"/>
      <c r="K11" s="119" t="s">
        <v>149</v>
      </c>
      <c r="L11" s="120">
        <v>5</v>
      </c>
      <c r="M11" s="220"/>
      <c r="O11" s="147" t="s">
        <v>154</v>
      </c>
      <c r="P11" s="148">
        <v>0.15</v>
      </c>
    </row>
    <row r="12" spans="3:17" ht="15" thickBot="1" x14ac:dyDescent="0.35">
      <c r="C12" s="125" t="s">
        <v>9</v>
      </c>
      <c r="D12" s="126" t="s">
        <v>19</v>
      </c>
      <c r="E12" s="127">
        <v>2</v>
      </c>
      <c r="F12" s="126"/>
      <c r="K12" s="119" t="s">
        <v>150</v>
      </c>
      <c r="L12" s="120">
        <v>21</v>
      </c>
      <c r="M12" s="220"/>
      <c r="O12" s="149" t="s">
        <v>155</v>
      </c>
      <c r="P12" s="150">
        <v>0.2</v>
      </c>
    </row>
    <row r="13" spans="3:17" ht="15" thickBot="1" x14ac:dyDescent="0.35">
      <c r="C13" s="125" t="s">
        <v>16</v>
      </c>
      <c r="D13" s="126" t="s">
        <v>20</v>
      </c>
      <c r="E13" s="127">
        <v>6</v>
      </c>
      <c r="F13" s="126"/>
      <c r="K13" s="59" t="s">
        <v>151</v>
      </c>
      <c r="L13" s="121">
        <v>9</v>
      </c>
      <c r="M13" s="220"/>
    </row>
    <row r="14" spans="3:17" x14ac:dyDescent="0.3">
      <c r="C14" s="125" t="s">
        <v>7</v>
      </c>
      <c r="D14" s="126" t="s">
        <v>21</v>
      </c>
      <c r="E14" s="127">
        <v>7</v>
      </c>
      <c r="F14" s="126"/>
    </row>
    <row r="15" spans="3:17" x14ac:dyDescent="0.3">
      <c r="C15" s="125" t="s">
        <v>14</v>
      </c>
      <c r="D15" s="126" t="s">
        <v>18</v>
      </c>
      <c r="E15" s="127">
        <v>3</v>
      </c>
      <c r="F15" s="126"/>
    </row>
    <row r="16" spans="3:17" x14ac:dyDescent="0.3">
      <c r="C16" s="125" t="s">
        <v>13</v>
      </c>
      <c r="D16" s="126" t="s">
        <v>19</v>
      </c>
      <c r="E16" s="127">
        <v>5</v>
      </c>
      <c r="F16" s="126"/>
    </row>
    <row r="17" spans="3:6" x14ac:dyDescent="0.3">
      <c r="C17" s="125" t="s">
        <v>10</v>
      </c>
      <c r="D17" s="126" t="s">
        <v>18</v>
      </c>
      <c r="E17" s="127">
        <v>9</v>
      </c>
      <c r="F17" s="126"/>
    </row>
    <row r="18" spans="3:6" x14ac:dyDescent="0.3">
      <c r="C18" s="125" t="s">
        <v>8</v>
      </c>
      <c r="D18" s="126" t="s">
        <v>21</v>
      </c>
      <c r="E18" s="127">
        <v>8</v>
      </c>
      <c r="F18" s="126"/>
    </row>
    <row r="19" spans="3:6" x14ac:dyDescent="0.3">
      <c r="C19" s="125" t="s">
        <v>11</v>
      </c>
      <c r="D19" s="126" t="s">
        <v>18</v>
      </c>
      <c r="E19" s="127">
        <v>5</v>
      </c>
      <c r="F19" s="126"/>
    </row>
    <row r="20" spans="3:6" ht="15" thickBot="1" x14ac:dyDescent="0.35">
      <c r="C20" s="128" t="s">
        <v>17</v>
      </c>
      <c r="D20" s="129" t="s">
        <v>19</v>
      </c>
      <c r="E20" s="130">
        <v>2</v>
      </c>
      <c r="F20" s="126"/>
    </row>
    <row r="21" spans="3:6" ht="15" thickBot="1" x14ac:dyDescent="0.35">
      <c r="D21" s="140" t="s">
        <v>143</v>
      </c>
      <c r="E21" s="140"/>
    </row>
  </sheetData>
  <mergeCells count="3">
    <mergeCell ref="C2:K4"/>
    <mergeCell ref="C6:F7"/>
    <mergeCell ref="M2:Q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O1:T75"/>
  <sheetViews>
    <sheetView zoomScale="90" zoomScaleNormal="90" workbookViewId="0">
      <selection activeCell="L23" sqref="L23"/>
    </sheetView>
  </sheetViews>
  <sheetFormatPr defaultRowHeight="14.4" x14ac:dyDescent="0.3"/>
  <cols>
    <col min="2" max="2" width="11.5546875" bestFit="1" customWidth="1"/>
    <col min="3" max="3" width="6.5546875" bestFit="1" customWidth="1"/>
    <col min="4" max="4" width="13.21875" bestFit="1" customWidth="1"/>
    <col min="5" max="6" width="8.21875" bestFit="1" customWidth="1"/>
    <col min="7" max="7" width="7" bestFit="1" customWidth="1"/>
    <col min="15" max="15" width="11.5546875" bestFit="1" customWidth="1"/>
  </cols>
  <sheetData>
    <row r="1" spans="15:20" x14ac:dyDescent="0.3">
      <c r="O1" t="s">
        <v>160</v>
      </c>
      <c r="P1" t="s">
        <v>201</v>
      </c>
      <c r="Q1" t="s">
        <v>209</v>
      </c>
      <c r="R1" t="s">
        <v>210</v>
      </c>
      <c r="S1" t="s">
        <v>211</v>
      </c>
      <c r="T1" t="s">
        <v>212</v>
      </c>
    </row>
    <row r="2" spans="15:20" x14ac:dyDescent="0.3">
      <c r="O2" s="153">
        <v>39450</v>
      </c>
      <c r="P2" t="s">
        <v>205</v>
      </c>
      <c r="Q2">
        <v>321</v>
      </c>
      <c r="R2">
        <f>INT(Q2/60)</f>
        <v>5</v>
      </c>
      <c r="S2">
        <f>Q2-(R2*60)</f>
        <v>21</v>
      </c>
    </row>
    <row r="3" spans="15:20" x14ac:dyDescent="0.3">
      <c r="O3" s="153">
        <v>39450</v>
      </c>
      <c r="P3" t="s">
        <v>204</v>
      </c>
      <c r="Q3">
        <v>334</v>
      </c>
      <c r="R3" s="101">
        <f t="shared" ref="R3:R66" si="0">INT(Q3/60)</f>
        <v>5</v>
      </c>
      <c r="S3" s="101">
        <f t="shared" ref="S3:S66" si="1">Q3-(R3*60)</f>
        <v>34</v>
      </c>
    </row>
    <row r="4" spans="15:20" x14ac:dyDescent="0.3">
      <c r="O4" s="153">
        <v>39450</v>
      </c>
      <c r="P4" t="s">
        <v>208</v>
      </c>
      <c r="Q4">
        <v>332</v>
      </c>
      <c r="R4" s="101">
        <f t="shared" si="0"/>
        <v>5</v>
      </c>
      <c r="S4" s="101">
        <f t="shared" si="1"/>
        <v>32</v>
      </c>
    </row>
    <row r="5" spans="15:20" x14ac:dyDescent="0.3">
      <c r="O5" s="153">
        <v>39450</v>
      </c>
      <c r="P5" t="s">
        <v>207</v>
      </c>
      <c r="Q5">
        <v>586</v>
      </c>
      <c r="R5" s="101">
        <f t="shared" si="0"/>
        <v>9</v>
      </c>
      <c r="S5" s="101">
        <f t="shared" si="1"/>
        <v>46</v>
      </c>
    </row>
    <row r="6" spans="15:20" x14ac:dyDescent="0.3">
      <c r="O6" s="153">
        <v>39450</v>
      </c>
      <c r="P6" t="s">
        <v>203</v>
      </c>
      <c r="Q6">
        <v>1462</v>
      </c>
      <c r="R6" s="101">
        <f t="shared" si="0"/>
        <v>24</v>
      </c>
      <c r="S6" s="101">
        <f t="shared" si="1"/>
        <v>22</v>
      </c>
    </row>
    <row r="7" spans="15:20" x14ac:dyDescent="0.3">
      <c r="O7" s="153">
        <v>39450</v>
      </c>
      <c r="P7" t="s">
        <v>203</v>
      </c>
      <c r="Q7">
        <v>400</v>
      </c>
      <c r="R7" s="101">
        <f t="shared" si="0"/>
        <v>6</v>
      </c>
      <c r="S7" s="101">
        <f t="shared" si="1"/>
        <v>40</v>
      </c>
    </row>
    <row r="8" spans="15:20" x14ac:dyDescent="0.3">
      <c r="O8" s="153">
        <v>39450</v>
      </c>
      <c r="P8" t="s">
        <v>208</v>
      </c>
      <c r="Q8">
        <v>430</v>
      </c>
      <c r="R8" s="101">
        <f t="shared" si="0"/>
        <v>7</v>
      </c>
      <c r="S8" s="101">
        <f t="shared" si="1"/>
        <v>10</v>
      </c>
    </row>
    <row r="9" spans="15:20" x14ac:dyDescent="0.3">
      <c r="O9" s="153">
        <v>39450</v>
      </c>
      <c r="P9" t="s">
        <v>207</v>
      </c>
      <c r="Q9">
        <v>359</v>
      </c>
      <c r="R9" s="101">
        <f t="shared" si="0"/>
        <v>5</v>
      </c>
      <c r="S9" s="101">
        <f t="shared" si="1"/>
        <v>59</v>
      </c>
    </row>
    <row r="10" spans="15:20" x14ac:dyDescent="0.3">
      <c r="O10" s="153">
        <v>39450</v>
      </c>
      <c r="P10" t="s">
        <v>205</v>
      </c>
      <c r="Q10">
        <v>376</v>
      </c>
      <c r="R10" s="101">
        <f t="shared" si="0"/>
        <v>6</v>
      </c>
      <c r="S10" s="101">
        <f t="shared" si="1"/>
        <v>16</v>
      </c>
    </row>
    <row r="11" spans="15:20" x14ac:dyDescent="0.3">
      <c r="O11" s="153">
        <v>39450</v>
      </c>
      <c r="P11" t="s">
        <v>205</v>
      </c>
      <c r="Q11">
        <v>168</v>
      </c>
      <c r="R11" s="101">
        <f t="shared" si="0"/>
        <v>2</v>
      </c>
      <c r="S11" s="101">
        <f t="shared" si="1"/>
        <v>48</v>
      </c>
    </row>
    <row r="12" spans="15:20" x14ac:dyDescent="0.3">
      <c r="O12" s="153">
        <v>39450</v>
      </c>
      <c r="P12" t="s">
        <v>202</v>
      </c>
      <c r="Q12">
        <v>878</v>
      </c>
      <c r="R12" s="101">
        <f t="shared" si="0"/>
        <v>14</v>
      </c>
      <c r="S12" s="101">
        <f t="shared" si="1"/>
        <v>38</v>
      </c>
    </row>
    <row r="13" spans="15:20" x14ac:dyDescent="0.3">
      <c r="O13" s="153">
        <v>39450</v>
      </c>
      <c r="P13" t="s">
        <v>203</v>
      </c>
      <c r="Q13">
        <v>289</v>
      </c>
      <c r="R13" s="101">
        <f t="shared" si="0"/>
        <v>4</v>
      </c>
      <c r="S13" s="101">
        <f t="shared" si="1"/>
        <v>49</v>
      </c>
    </row>
    <row r="14" spans="15:20" x14ac:dyDescent="0.3">
      <c r="O14" s="153">
        <v>39450</v>
      </c>
      <c r="P14" t="s">
        <v>204</v>
      </c>
      <c r="Q14">
        <v>302</v>
      </c>
      <c r="R14" s="101">
        <f t="shared" si="0"/>
        <v>5</v>
      </c>
      <c r="S14" s="101">
        <f t="shared" si="1"/>
        <v>2</v>
      </c>
    </row>
    <row r="15" spans="15:20" x14ac:dyDescent="0.3">
      <c r="O15" s="153">
        <v>39450</v>
      </c>
      <c r="P15" t="s">
        <v>202</v>
      </c>
      <c r="Q15">
        <v>438</v>
      </c>
      <c r="R15" s="101">
        <f t="shared" si="0"/>
        <v>7</v>
      </c>
      <c r="S15" s="101">
        <f t="shared" si="1"/>
        <v>18</v>
      </c>
    </row>
    <row r="16" spans="15:20" x14ac:dyDescent="0.3">
      <c r="O16" s="153">
        <v>39450</v>
      </c>
      <c r="P16" t="s">
        <v>206</v>
      </c>
      <c r="Q16">
        <v>352</v>
      </c>
      <c r="R16" s="101">
        <f t="shared" si="0"/>
        <v>5</v>
      </c>
      <c r="S16" s="101">
        <f t="shared" si="1"/>
        <v>52</v>
      </c>
    </row>
    <row r="17" spans="15:19" x14ac:dyDescent="0.3">
      <c r="O17" s="153">
        <v>39450</v>
      </c>
      <c r="P17" t="s">
        <v>202</v>
      </c>
      <c r="Q17">
        <v>798</v>
      </c>
      <c r="R17" s="101">
        <f t="shared" si="0"/>
        <v>13</v>
      </c>
      <c r="S17" s="101">
        <f t="shared" si="1"/>
        <v>18</v>
      </c>
    </row>
    <row r="18" spans="15:19" x14ac:dyDescent="0.3">
      <c r="O18" s="153">
        <v>39450</v>
      </c>
      <c r="P18" t="s">
        <v>204</v>
      </c>
      <c r="Q18">
        <v>769</v>
      </c>
      <c r="R18" s="101">
        <f t="shared" si="0"/>
        <v>12</v>
      </c>
      <c r="S18" s="101">
        <f t="shared" si="1"/>
        <v>49</v>
      </c>
    </row>
    <row r="19" spans="15:19" x14ac:dyDescent="0.3">
      <c r="O19" s="153">
        <v>39450</v>
      </c>
      <c r="P19" t="s">
        <v>202</v>
      </c>
      <c r="Q19">
        <v>937</v>
      </c>
      <c r="R19" s="101">
        <f t="shared" si="0"/>
        <v>15</v>
      </c>
      <c r="S19" s="101">
        <f t="shared" si="1"/>
        <v>37</v>
      </c>
    </row>
    <row r="20" spans="15:19" x14ac:dyDescent="0.3">
      <c r="O20" s="153">
        <v>39450</v>
      </c>
      <c r="P20" t="s">
        <v>204</v>
      </c>
      <c r="Q20">
        <v>313</v>
      </c>
      <c r="R20" s="101">
        <f t="shared" si="0"/>
        <v>5</v>
      </c>
      <c r="S20" s="101">
        <f t="shared" si="1"/>
        <v>13</v>
      </c>
    </row>
    <row r="21" spans="15:19" x14ac:dyDescent="0.3">
      <c r="O21" s="153">
        <v>39450</v>
      </c>
      <c r="P21" t="s">
        <v>205</v>
      </c>
      <c r="Q21">
        <v>390</v>
      </c>
      <c r="R21" s="101">
        <f t="shared" si="0"/>
        <v>6</v>
      </c>
      <c r="S21" s="101">
        <f t="shared" si="1"/>
        <v>30</v>
      </c>
    </row>
    <row r="22" spans="15:19" x14ac:dyDescent="0.3">
      <c r="O22" s="153">
        <v>39450</v>
      </c>
      <c r="P22" t="s">
        <v>202</v>
      </c>
      <c r="Q22">
        <v>326</v>
      </c>
      <c r="R22" s="101">
        <f t="shared" si="0"/>
        <v>5</v>
      </c>
      <c r="S22" s="101">
        <f t="shared" si="1"/>
        <v>26</v>
      </c>
    </row>
    <row r="23" spans="15:19" x14ac:dyDescent="0.3">
      <c r="O23" s="153">
        <v>39450</v>
      </c>
      <c r="P23" t="s">
        <v>203</v>
      </c>
      <c r="Q23">
        <v>880</v>
      </c>
      <c r="R23" s="101">
        <f t="shared" si="0"/>
        <v>14</v>
      </c>
      <c r="S23" s="101">
        <f t="shared" si="1"/>
        <v>40</v>
      </c>
    </row>
    <row r="24" spans="15:19" x14ac:dyDescent="0.3">
      <c r="O24" s="153">
        <v>39450</v>
      </c>
      <c r="P24" t="s">
        <v>204</v>
      </c>
      <c r="Q24">
        <v>820</v>
      </c>
      <c r="R24" s="101">
        <f t="shared" si="0"/>
        <v>13</v>
      </c>
      <c r="S24" s="101">
        <f t="shared" si="1"/>
        <v>40</v>
      </c>
    </row>
    <row r="25" spans="15:19" x14ac:dyDescent="0.3">
      <c r="O25" s="153">
        <v>39450</v>
      </c>
      <c r="P25" t="s">
        <v>208</v>
      </c>
      <c r="Q25">
        <v>333</v>
      </c>
      <c r="R25" s="101">
        <f t="shared" si="0"/>
        <v>5</v>
      </c>
      <c r="S25" s="101">
        <f t="shared" si="1"/>
        <v>33</v>
      </c>
    </row>
    <row r="26" spans="15:19" x14ac:dyDescent="0.3">
      <c r="O26" s="153">
        <v>39450</v>
      </c>
      <c r="P26" t="s">
        <v>205</v>
      </c>
      <c r="Q26">
        <v>352</v>
      </c>
      <c r="R26" s="101">
        <f t="shared" si="0"/>
        <v>5</v>
      </c>
      <c r="S26" s="101">
        <f t="shared" si="1"/>
        <v>52</v>
      </c>
    </row>
    <row r="27" spans="15:19" x14ac:dyDescent="0.3">
      <c r="O27" s="153">
        <v>39450</v>
      </c>
      <c r="P27" t="s">
        <v>204</v>
      </c>
      <c r="Q27">
        <v>806</v>
      </c>
      <c r="R27" s="101">
        <f t="shared" si="0"/>
        <v>13</v>
      </c>
      <c r="S27" s="101">
        <f t="shared" si="1"/>
        <v>26</v>
      </c>
    </row>
    <row r="28" spans="15:19" x14ac:dyDescent="0.3">
      <c r="O28" s="153">
        <v>39451</v>
      </c>
      <c r="P28" t="s">
        <v>205</v>
      </c>
      <c r="Q28">
        <v>388</v>
      </c>
      <c r="R28" s="101">
        <f t="shared" si="0"/>
        <v>6</v>
      </c>
      <c r="S28" s="101">
        <f t="shared" si="1"/>
        <v>28</v>
      </c>
    </row>
    <row r="29" spans="15:19" x14ac:dyDescent="0.3">
      <c r="O29" s="153">
        <v>39451</v>
      </c>
      <c r="P29" t="s">
        <v>207</v>
      </c>
      <c r="Q29">
        <v>488</v>
      </c>
      <c r="R29" s="101">
        <f t="shared" si="0"/>
        <v>8</v>
      </c>
      <c r="S29" s="101">
        <f t="shared" si="1"/>
        <v>8</v>
      </c>
    </row>
    <row r="30" spans="15:19" x14ac:dyDescent="0.3">
      <c r="O30" s="153">
        <v>39451</v>
      </c>
      <c r="P30" t="s">
        <v>202</v>
      </c>
      <c r="Q30">
        <v>302</v>
      </c>
      <c r="R30" s="101">
        <f t="shared" si="0"/>
        <v>5</v>
      </c>
      <c r="S30" s="101">
        <f t="shared" si="1"/>
        <v>2</v>
      </c>
    </row>
    <row r="31" spans="15:19" x14ac:dyDescent="0.3">
      <c r="O31" s="153">
        <v>39451</v>
      </c>
      <c r="P31" t="s">
        <v>204</v>
      </c>
      <c r="Q31">
        <v>351</v>
      </c>
      <c r="R31" s="101">
        <f t="shared" si="0"/>
        <v>5</v>
      </c>
      <c r="S31" s="101">
        <f t="shared" si="1"/>
        <v>51</v>
      </c>
    </row>
    <row r="32" spans="15:19" x14ac:dyDescent="0.3">
      <c r="O32" s="153">
        <v>39451</v>
      </c>
      <c r="P32" t="s">
        <v>204</v>
      </c>
      <c r="Q32">
        <v>527</v>
      </c>
      <c r="R32" s="101">
        <f t="shared" si="0"/>
        <v>8</v>
      </c>
      <c r="S32" s="101">
        <f t="shared" si="1"/>
        <v>47</v>
      </c>
    </row>
    <row r="33" spans="15:19" x14ac:dyDescent="0.3">
      <c r="O33" s="153">
        <v>39451</v>
      </c>
      <c r="P33" t="s">
        <v>205</v>
      </c>
      <c r="Q33">
        <v>249</v>
      </c>
      <c r="R33" s="101">
        <f t="shared" si="0"/>
        <v>4</v>
      </c>
      <c r="S33" s="101">
        <f t="shared" si="1"/>
        <v>9</v>
      </c>
    </row>
    <row r="34" spans="15:19" x14ac:dyDescent="0.3">
      <c r="O34" s="153">
        <v>39451</v>
      </c>
      <c r="P34" t="s">
        <v>207</v>
      </c>
      <c r="Q34">
        <v>942</v>
      </c>
      <c r="R34" s="101">
        <f t="shared" si="0"/>
        <v>15</v>
      </c>
      <c r="S34" s="101">
        <f t="shared" si="1"/>
        <v>42</v>
      </c>
    </row>
    <row r="35" spans="15:19" x14ac:dyDescent="0.3">
      <c r="O35" s="153">
        <v>39451</v>
      </c>
      <c r="P35" t="s">
        <v>205</v>
      </c>
      <c r="Q35">
        <v>776</v>
      </c>
      <c r="R35" s="101">
        <f t="shared" si="0"/>
        <v>12</v>
      </c>
      <c r="S35" s="101">
        <f t="shared" si="1"/>
        <v>56</v>
      </c>
    </row>
    <row r="36" spans="15:19" x14ac:dyDescent="0.3">
      <c r="O36" s="153">
        <v>39451</v>
      </c>
      <c r="P36" t="s">
        <v>205</v>
      </c>
      <c r="Q36">
        <v>324</v>
      </c>
      <c r="R36" s="101">
        <f t="shared" si="0"/>
        <v>5</v>
      </c>
      <c r="S36" s="101">
        <f t="shared" si="1"/>
        <v>24</v>
      </c>
    </row>
    <row r="37" spans="15:19" x14ac:dyDescent="0.3">
      <c r="O37" s="153">
        <v>39451</v>
      </c>
      <c r="P37" t="s">
        <v>207</v>
      </c>
      <c r="Q37">
        <v>354</v>
      </c>
      <c r="R37" s="101">
        <f t="shared" si="0"/>
        <v>5</v>
      </c>
      <c r="S37" s="101">
        <f t="shared" si="1"/>
        <v>54</v>
      </c>
    </row>
    <row r="38" spans="15:19" x14ac:dyDescent="0.3">
      <c r="O38" s="153">
        <v>39451</v>
      </c>
      <c r="P38" t="s">
        <v>204</v>
      </c>
      <c r="Q38">
        <v>824</v>
      </c>
      <c r="R38" s="101">
        <f t="shared" si="0"/>
        <v>13</v>
      </c>
      <c r="S38" s="101">
        <f t="shared" si="1"/>
        <v>44</v>
      </c>
    </row>
    <row r="39" spans="15:19" x14ac:dyDescent="0.3">
      <c r="O39" s="153">
        <v>39451</v>
      </c>
      <c r="P39" t="s">
        <v>204</v>
      </c>
      <c r="Q39">
        <v>426</v>
      </c>
      <c r="R39" s="101">
        <f t="shared" si="0"/>
        <v>7</v>
      </c>
      <c r="S39" s="101">
        <f t="shared" si="1"/>
        <v>6</v>
      </c>
    </row>
    <row r="40" spans="15:19" x14ac:dyDescent="0.3">
      <c r="O40" s="153">
        <v>39451</v>
      </c>
      <c r="P40" t="s">
        <v>204</v>
      </c>
      <c r="Q40">
        <v>739</v>
      </c>
      <c r="R40" s="101">
        <f t="shared" si="0"/>
        <v>12</v>
      </c>
      <c r="S40" s="101">
        <f t="shared" si="1"/>
        <v>19</v>
      </c>
    </row>
    <row r="41" spans="15:19" x14ac:dyDescent="0.3">
      <c r="O41" s="153">
        <v>39451</v>
      </c>
      <c r="P41" t="s">
        <v>202</v>
      </c>
      <c r="Q41">
        <v>300</v>
      </c>
      <c r="R41" s="101">
        <f t="shared" si="0"/>
        <v>5</v>
      </c>
      <c r="S41" s="101">
        <f t="shared" si="1"/>
        <v>0</v>
      </c>
    </row>
    <row r="42" spans="15:19" x14ac:dyDescent="0.3">
      <c r="O42" s="153">
        <v>39451</v>
      </c>
      <c r="P42" t="s">
        <v>203</v>
      </c>
      <c r="Q42">
        <v>263</v>
      </c>
      <c r="R42" s="101">
        <f t="shared" si="0"/>
        <v>4</v>
      </c>
      <c r="S42" s="101">
        <f t="shared" si="1"/>
        <v>23</v>
      </c>
    </row>
    <row r="43" spans="15:19" x14ac:dyDescent="0.3">
      <c r="O43" s="153">
        <v>39451</v>
      </c>
      <c r="P43" t="s">
        <v>205</v>
      </c>
      <c r="Q43">
        <v>168</v>
      </c>
      <c r="R43" s="101">
        <f t="shared" si="0"/>
        <v>2</v>
      </c>
      <c r="S43" s="101">
        <f t="shared" si="1"/>
        <v>48</v>
      </c>
    </row>
    <row r="44" spans="15:19" x14ac:dyDescent="0.3">
      <c r="O44" s="153">
        <v>39451</v>
      </c>
      <c r="P44" t="s">
        <v>208</v>
      </c>
      <c r="Q44">
        <v>807</v>
      </c>
      <c r="R44" s="101">
        <f t="shared" si="0"/>
        <v>13</v>
      </c>
      <c r="S44" s="101">
        <f t="shared" si="1"/>
        <v>27</v>
      </c>
    </row>
    <row r="45" spans="15:19" x14ac:dyDescent="0.3">
      <c r="O45" s="153">
        <v>39451</v>
      </c>
      <c r="P45" t="s">
        <v>205</v>
      </c>
      <c r="Q45">
        <v>821</v>
      </c>
      <c r="R45" s="101">
        <f t="shared" si="0"/>
        <v>13</v>
      </c>
      <c r="S45" s="101">
        <f t="shared" si="1"/>
        <v>41</v>
      </c>
    </row>
    <row r="46" spans="15:19" x14ac:dyDescent="0.3">
      <c r="O46" s="153">
        <v>39451</v>
      </c>
      <c r="P46" t="s">
        <v>205</v>
      </c>
      <c r="Q46">
        <v>796</v>
      </c>
      <c r="R46" s="101">
        <f t="shared" si="0"/>
        <v>13</v>
      </c>
      <c r="S46" s="101">
        <f t="shared" si="1"/>
        <v>16</v>
      </c>
    </row>
    <row r="47" spans="15:19" x14ac:dyDescent="0.3">
      <c r="O47" s="153">
        <v>39451</v>
      </c>
      <c r="P47" t="s">
        <v>208</v>
      </c>
      <c r="Q47">
        <v>361</v>
      </c>
      <c r="R47" s="101">
        <f t="shared" si="0"/>
        <v>6</v>
      </c>
      <c r="S47" s="101">
        <f t="shared" si="1"/>
        <v>1</v>
      </c>
    </row>
    <row r="48" spans="15:19" x14ac:dyDescent="0.3">
      <c r="O48" s="153">
        <v>39451</v>
      </c>
      <c r="P48" t="s">
        <v>203</v>
      </c>
      <c r="Q48">
        <v>351</v>
      </c>
      <c r="R48" s="101">
        <f t="shared" si="0"/>
        <v>5</v>
      </c>
      <c r="S48" s="101">
        <f t="shared" si="1"/>
        <v>51</v>
      </c>
    </row>
    <row r="49" spans="15:19" x14ac:dyDescent="0.3">
      <c r="O49" s="153">
        <v>39451</v>
      </c>
      <c r="P49" t="s">
        <v>207</v>
      </c>
      <c r="Q49">
        <v>282</v>
      </c>
      <c r="R49" s="101">
        <f t="shared" si="0"/>
        <v>4</v>
      </c>
      <c r="S49" s="101">
        <f t="shared" si="1"/>
        <v>42</v>
      </c>
    </row>
    <row r="50" spans="15:19" x14ac:dyDescent="0.3">
      <c r="O50" s="153">
        <v>39451</v>
      </c>
      <c r="P50" t="s">
        <v>206</v>
      </c>
      <c r="Q50">
        <v>342</v>
      </c>
      <c r="R50" s="101">
        <f t="shared" si="0"/>
        <v>5</v>
      </c>
      <c r="S50" s="101">
        <f t="shared" si="1"/>
        <v>42</v>
      </c>
    </row>
    <row r="51" spans="15:19" x14ac:dyDescent="0.3">
      <c r="O51" s="153">
        <v>39451</v>
      </c>
      <c r="P51" t="s">
        <v>203</v>
      </c>
      <c r="Q51">
        <v>711</v>
      </c>
      <c r="R51" s="101">
        <f t="shared" si="0"/>
        <v>11</v>
      </c>
      <c r="S51" s="101">
        <f t="shared" si="1"/>
        <v>51</v>
      </c>
    </row>
    <row r="52" spans="15:19" x14ac:dyDescent="0.3">
      <c r="O52" s="153">
        <v>39451</v>
      </c>
      <c r="P52" t="s">
        <v>207</v>
      </c>
      <c r="Q52">
        <v>398</v>
      </c>
      <c r="R52" s="101">
        <f t="shared" si="0"/>
        <v>6</v>
      </c>
      <c r="S52" s="101">
        <f t="shared" si="1"/>
        <v>38</v>
      </c>
    </row>
    <row r="53" spans="15:19" x14ac:dyDescent="0.3">
      <c r="O53" s="153">
        <v>39451</v>
      </c>
      <c r="P53" t="s">
        <v>202</v>
      </c>
      <c r="Q53">
        <v>276</v>
      </c>
      <c r="R53" s="101">
        <f t="shared" si="0"/>
        <v>4</v>
      </c>
      <c r="S53" s="101">
        <f t="shared" si="1"/>
        <v>36</v>
      </c>
    </row>
    <row r="54" spans="15:19" x14ac:dyDescent="0.3">
      <c r="O54" s="153">
        <v>39451</v>
      </c>
      <c r="P54" t="s">
        <v>205</v>
      </c>
      <c r="Q54">
        <v>297</v>
      </c>
      <c r="R54" s="101">
        <f t="shared" si="0"/>
        <v>4</v>
      </c>
      <c r="S54" s="101">
        <f t="shared" si="1"/>
        <v>57</v>
      </c>
    </row>
    <row r="55" spans="15:19" x14ac:dyDescent="0.3">
      <c r="O55" s="153">
        <v>39451</v>
      </c>
      <c r="P55" t="s">
        <v>205</v>
      </c>
      <c r="Q55">
        <v>359</v>
      </c>
      <c r="R55" s="101">
        <f t="shared" si="0"/>
        <v>5</v>
      </c>
      <c r="S55" s="101">
        <f t="shared" si="1"/>
        <v>59</v>
      </c>
    </row>
    <row r="56" spans="15:19" x14ac:dyDescent="0.3">
      <c r="O56" s="153">
        <v>39451</v>
      </c>
      <c r="P56" t="s">
        <v>202</v>
      </c>
      <c r="Q56">
        <v>558</v>
      </c>
      <c r="R56" s="101">
        <f t="shared" si="0"/>
        <v>9</v>
      </c>
      <c r="S56" s="101">
        <f t="shared" si="1"/>
        <v>18</v>
      </c>
    </row>
    <row r="57" spans="15:19" x14ac:dyDescent="0.3">
      <c r="O57" s="153">
        <v>39451</v>
      </c>
      <c r="P57" t="s">
        <v>202</v>
      </c>
      <c r="Q57">
        <v>304</v>
      </c>
      <c r="R57" s="101">
        <f t="shared" si="0"/>
        <v>5</v>
      </c>
      <c r="S57" s="101">
        <f t="shared" si="1"/>
        <v>4</v>
      </c>
    </row>
    <row r="58" spans="15:19" x14ac:dyDescent="0.3">
      <c r="O58" s="153">
        <v>39451</v>
      </c>
      <c r="P58" t="s">
        <v>207</v>
      </c>
      <c r="Q58">
        <v>264</v>
      </c>
      <c r="R58" s="101">
        <f t="shared" si="0"/>
        <v>4</v>
      </c>
      <c r="S58" s="101">
        <f t="shared" si="1"/>
        <v>24</v>
      </c>
    </row>
    <row r="59" spans="15:19" x14ac:dyDescent="0.3">
      <c r="O59" s="153">
        <v>39452</v>
      </c>
      <c r="P59" t="s">
        <v>203</v>
      </c>
      <c r="Q59">
        <v>936</v>
      </c>
      <c r="R59" s="101">
        <f t="shared" si="0"/>
        <v>15</v>
      </c>
      <c r="S59" s="101">
        <f t="shared" si="1"/>
        <v>36</v>
      </c>
    </row>
    <row r="60" spans="15:19" x14ac:dyDescent="0.3">
      <c r="O60" s="153">
        <v>39452</v>
      </c>
      <c r="P60" t="s">
        <v>204</v>
      </c>
      <c r="Q60">
        <v>512</v>
      </c>
      <c r="R60" s="101">
        <f t="shared" si="0"/>
        <v>8</v>
      </c>
      <c r="S60" s="101">
        <f t="shared" si="1"/>
        <v>32</v>
      </c>
    </row>
    <row r="61" spans="15:19" x14ac:dyDescent="0.3">
      <c r="O61" s="153">
        <v>39452</v>
      </c>
      <c r="P61" t="s">
        <v>208</v>
      </c>
      <c r="Q61">
        <v>310</v>
      </c>
      <c r="R61" s="101">
        <f t="shared" si="0"/>
        <v>5</v>
      </c>
      <c r="S61" s="101">
        <f t="shared" si="1"/>
        <v>10</v>
      </c>
    </row>
    <row r="62" spans="15:19" x14ac:dyDescent="0.3">
      <c r="O62" s="153">
        <v>39452</v>
      </c>
      <c r="P62" t="s">
        <v>206</v>
      </c>
      <c r="Q62">
        <v>368</v>
      </c>
      <c r="R62" s="101">
        <f t="shared" si="0"/>
        <v>6</v>
      </c>
      <c r="S62" s="101">
        <f t="shared" si="1"/>
        <v>8</v>
      </c>
    </row>
    <row r="63" spans="15:19" x14ac:dyDescent="0.3">
      <c r="O63" s="153">
        <v>39452</v>
      </c>
      <c r="P63" t="s">
        <v>205</v>
      </c>
      <c r="Q63">
        <v>837</v>
      </c>
      <c r="R63" s="101">
        <f t="shared" si="0"/>
        <v>13</v>
      </c>
      <c r="S63" s="101">
        <f t="shared" si="1"/>
        <v>57</v>
      </c>
    </row>
    <row r="64" spans="15:19" x14ac:dyDescent="0.3">
      <c r="O64" s="153">
        <v>39452</v>
      </c>
      <c r="P64" t="s">
        <v>207</v>
      </c>
      <c r="Q64">
        <v>854</v>
      </c>
      <c r="R64" s="101">
        <f t="shared" si="0"/>
        <v>14</v>
      </c>
      <c r="S64" s="101">
        <f t="shared" si="1"/>
        <v>14</v>
      </c>
    </row>
    <row r="65" spans="15:19" x14ac:dyDescent="0.3">
      <c r="O65" s="153">
        <v>39452</v>
      </c>
      <c r="P65" t="s">
        <v>202</v>
      </c>
      <c r="Q65">
        <v>230</v>
      </c>
      <c r="R65" s="101">
        <f t="shared" si="0"/>
        <v>3</v>
      </c>
      <c r="S65" s="101">
        <f t="shared" si="1"/>
        <v>50</v>
      </c>
    </row>
    <row r="66" spans="15:19" x14ac:dyDescent="0.3">
      <c r="O66" s="153">
        <v>39452</v>
      </c>
      <c r="P66" t="s">
        <v>208</v>
      </c>
      <c r="Q66">
        <v>422</v>
      </c>
      <c r="R66" s="101">
        <f t="shared" si="0"/>
        <v>7</v>
      </c>
      <c r="S66" s="101">
        <f t="shared" si="1"/>
        <v>2</v>
      </c>
    </row>
    <row r="67" spans="15:19" x14ac:dyDescent="0.3">
      <c r="O67" s="153">
        <v>39452</v>
      </c>
      <c r="P67" t="s">
        <v>206</v>
      </c>
      <c r="Q67">
        <v>296</v>
      </c>
      <c r="R67" s="101">
        <f t="shared" ref="R67:R75" si="2">INT(Q67/60)</f>
        <v>4</v>
      </c>
      <c r="S67" s="101">
        <f t="shared" ref="S67:S75" si="3">Q67-(R67*60)</f>
        <v>56</v>
      </c>
    </row>
    <row r="68" spans="15:19" x14ac:dyDescent="0.3">
      <c r="O68" s="153">
        <v>39452</v>
      </c>
      <c r="P68" t="s">
        <v>205</v>
      </c>
      <c r="Q68">
        <v>219</v>
      </c>
      <c r="R68" s="101">
        <f t="shared" si="2"/>
        <v>3</v>
      </c>
      <c r="S68" s="101">
        <f t="shared" si="3"/>
        <v>39</v>
      </c>
    </row>
    <row r="69" spans="15:19" x14ac:dyDescent="0.3">
      <c r="O69" s="153">
        <v>39452</v>
      </c>
      <c r="P69" t="s">
        <v>207</v>
      </c>
      <c r="Q69">
        <v>368</v>
      </c>
      <c r="R69" s="101">
        <f t="shared" si="2"/>
        <v>6</v>
      </c>
      <c r="S69" s="101">
        <f t="shared" si="3"/>
        <v>8</v>
      </c>
    </row>
    <row r="70" spans="15:19" x14ac:dyDescent="0.3">
      <c r="O70" s="153">
        <v>39452</v>
      </c>
      <c r="P70" t="s">
        <v>205</v>
      </c>
      <c r="Q70">
        <v>385</v>
      </c>
      <c r="R70" s="101">
        <f t="shared" si="2"/>
        <v>6</v>
      </c>
      <c r="S70" s="101">
        <f t="shared" si="3"/>
        <v>25</v>
      </c>
    </row>
    <row r="71" spans="15:19" x14ac:dyDescent="0.3">
      <c r="O71" s="153">
        <v>39452</v>
      </c>
      <c r="P71" t="s">
        <v>204</v>
      </c>
      <c r="Q71">
        <v>269</v>
      </c>
      <c r="R71" s="101">
        <f t="shared" si="2"/>
        <v>4</v>
      </c>
      <c r="S71" s="101">
        <f t="shared" si="3"/>
        <v>29</v>
      </c>
    </row>
    <row r="72" spans="15:19" x14ac:dyDescent="0.3">
      <c r="O72" s="153">
        <v>39452</v>
      </c>
      <c r="P72" t="s">
        <v>204</v>
      </c>
      <c r="Q72">
        <v>366</v>
      </c>
      <c r="R72" s="101">
        <f t="shared" si="2"/>
        <v>6</v>
      </c>
      <c r="S72" s="101">
        <f t="shared" si="3"/>
        <v>6</v>
      </c>
    </row>
    <row r="73" spans="15:19" x14ac:dyDescent="0.3">
      <c r="O73" s="153">
        <v>39452</v>
      </c>
      <c r="P73" t="s">
        <v>205</v>
      </c>
      <c r="Q73">
        <v>354</v>
      </c>
      <c r="R73" s="101">
        <f t="shared" si="2"/>
        <v>5</v>
      </c>
      <c r="S73" s="101">
        <f t="shared" si="3"/>
        <v>54</v>
      </c>
    </row>
    <row r="74" spans="15:19" x14ac:dyDescent="0.3">
      <c r="O74" s="153">
        <v>39452</v>
      </c>
      <c r="P74" t="s">
        <v>202</v>
      </c>
      <c r="Q74">
        <v>448</v>
      </c>
      <c r="R74" s="101">
        <f t="shared" si="2"/>
        <v>7</v>
      </c>
      <c r="S74" s="101">
        <f t="shared" si="3"/>
        <v>28</v>
      </c>
    </row>
    <row r="75" spans="15:19" x14ac:dyDescent="0.3">
      <c r="O75" s="153">
        <v>39452</v>
      </c>
      <c r="P75" t="s">
        <v>206</v>
      </c>
      <c r="Q75">
        <v>833</v>
      </c>
      <c r="R75" s="101">
        <f t="shared" si="2"/>
        <v>13</v>
      </c>
      <c r="S75" s="101">
        <f t="shared" si="3"/>
        <v>53</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1"/>
  <sheetViews>
    <sheetView workbookViewId="0">
      <selection activeCell="L16" sqref="L16"/>
    </sheetView>
  </sheetViews>
  <sheetFormatPr defaultRowHeight="14.4" x14ac:dyDescent="0.3"/>
  <cols>
    <col min="2" max="2" width="7.44140625" bestFit="1" customWidth="1"/>
    <col min="3" max="3" width="9.88671875" bestFit="1" customWidth="1"/>
    <col min="4" max="4" width="12.5546875" bestFit="1" customWidth="1"/>
    <col min="10" max="10" width="10.77734375" bestFit="1" customWidth="1"/>
    <col min="14" max="14" width="10.5546875" bestFit="1" customWidth="1"/>
  </cols>
  <sheetData>
    <row r="1" spans="1:18" ht="15" thickBot="1" x14ac:dyDescent="0.35"/>
    <row r="2" spans="1:18" x14ac:dyDescent="0.3">
      <c r="C2" s="251" t="s">
        <v>157</v>
      </c>
      <c r="D2" s="252"/>
      <c r="E2" s="252"/>
      <c r="F2" s="252"/>
      <c r="G2" s="252"/>
      <c r="H2" s="252"/>
      <c r="I2" s="252"/>
      <c r="J2" s="252"/>
      <c r="K2" s="253"/>
    </row>
    <row r="3" spans="1:18" x14ac:dyDescent="0.3">
      <c r="C3" s="254"/>
      <c r="D3" s="255"/>
      <c r="E3" s="255"/>
      <c r="F3" s="255"/>
      <c r="G3" s="255"/>
      <c r="H3" s="255"/>
      <c r="I3" s="255"/>
      <c r="J3" s="255"/>
      <c r="K3" s="256"/>
    </row>
    <row r="4" spans="1:18" ht="15" thickBot="1" x14ac:dyDescent="0.35">
      <c r="C4" s="257"/>
      <c r="D4" s="258"/>
      <c r="E4" s="258"/>
      <c r="F4" s="258"/>
      <c r="G4" s="258"/>
      <c r="H4" s="258"/>
      <c r="I4" s="258"/>
      <c r="J4" s="258"/>
      <c r="K4" s="259"/>
    </row>
    <row r="7" spans="1:18" ht="15" thickBot="1" x14ac:dyDescent="0.35"/>
    <row r="8" spans="1:18" ht="15" thickBot="1" x14ac:dyDescent="0.35">
      <c r="A8" s="77" t="s">
        <v>37</v>
      </c>
      <c r="J8" s="77" t="s">
        <v>54</v>
      </c>
    </row>
    <row r="9" spans="1:18" ht="15" thickBot="1" x14ac:dyDescent="0.35">
      <c r="B9" s="152" t="s">
        <v>2</v>
      </c>
      <c r="C9" s="152" t="s">
        <v>3</v>
      </c>
      <c r="D9" s="152" t="s">
        <v>4</v>
      </c>
      <c r="J9" s="329" t="s">
        <v>159</v>
      </c>
      <c r="K9" s="330"/>
      <c r="L9" s="330"/>
      <c r="M9" s="330"/>
      <c r="N9" s="331"/>
      <c r="Q9" s="172" t="s">
        <v>166</v>
      </c>
      <c r="R9" s="172" t="s">
        <v>97</v>
      </c>
    </row>
    <row r="10" spans="1:18" ht="15" thickBot="1" x14ac:dyDescent="0.35">
      <c r="B10" s="54" t="s">
        <v>12</v>
      </c>
      <c r="C10" s="132" t="s">
        <v>18</v>
      </c>
      <c r="D10" s="55">
        <v>3</v>
      </c>
      <c r="J10" s="154" t="s">
        <v>160</v>
      </c>
      <c r="K10" s="155" t="s">
        <v>118</v>
      </c>
      <c r="L10" s="155" t="s">
        <v>161</v>
      </c>
      <c r="M10" s="155" t="s">
        <v>119</v>
      </c>
      <c r="N10" s="156" t="s">
        <v>97</v>
      </c>
      <c r="P10" s="173" t="s">
        <v>162</v>
      </c>
      <c r="Q10" s="111"/>
      <c r="R10" s="112"/>
    </row>
    <row r="11" spans="1:18" x14ac:dyDescent="0.3">
      <c r="B11" s="134" t="s">
        <v>15</v>
      </c>
      <c r="C11" s="135" t="s">
        <v>18</v>
      </c>
      <c r="D11" s="137">
        <v>5</v>
      </c>
      <c r="J11" s="157">
        <v>40756</v>
      </c>
      <c r="K11" s="158" t="s">
        <v>162</v>
      </c>
      <c r="L11" s="159">
        <v>75</v>
      </c>
      <c r="M11" s="160">
        <v>1.5</v>
      </c>
      <c r="N11" s="161">
        <f>L11*M11</f>
        <v>112.5</v>
      </c>
      <c r="P11" s="174" t="s">
        <v>163</v>
      </c>
      <c r="Q11" s="113"/>
      <c r="R11" s="114"/>
    </row>
    <row r="12" spans="1:18" x14ac:dyDescent="0.3">
      <c r="B12" s="134" t="s">
        <v>9</v>
      </c>
      <c r="C12" s="135" t="s">
        <v>19</v>
      </c>
      <c r="D12" s="137">
        <v>2</v>
      </c>
      <c r="J12" s="162">
        <v>40758</v>
      </c>
      <c r="K12" s="163" t="s">
        <v>163</v>
      </c>
      <c r="L12" s="164">
        <v>15</v>
      </c>
      <c r="M12" s="165">
        <v>4</v>
      </c>
      <c r="N12" s="166">
        <f t="shared" ref="N12:N20" si="0">L12*M12</f>
        <v>60</v>
      </c>
      <c r="P12" s="174" t="s">
        <v>164</v>
      </c>
      <c r="Q12" s="113"/>
      <c r="R12" s="114"/>
    </row>
    <row r="13" spans="1:18" ht="15" thickBot="1" x14ac:dyDescent="0.35">
      <c r="B13" s="134" t="s">
        <v>16</v>
      </c>
      <c r="C13" s="135" t="s">
        <v>20</v>
      </c>
      <c r="D13" s="137">
        <v>6</v>
      </c>
      <c r="J13" s="162">
        <v>40760</v>
      </c>
      <c r="K13" s="163" t="s">
        <v>164</v>
      </c>
      <c r="L13" s="164">
        <v>200</v>
      </c>
      <c r="M13" s="165">
        <v>10</v>
      </c>
      <c r="N13" s="166">
        <f t="shared" si="0"/>
        <v>2000</v>
      </c>
      <c r="P13" s="175" t="s">
        <v>165</v>
      </c>
      <c r="Q13" s="115"/>
      <c r="R13" s="116"/>
    </row>
    <row r="14" spans="1:18" x14ac:dyDescent="0.3">
      <c r="B14" s="134" t="s">
        <v>7</v>
      </c>
      <c r="C14" s="135" t="s">
        <v>21</v>
      </c>
      <c r="D14" s="137">
        <v>7</v>
      </c>
      <c r="J14" s="162">
        <v>40762</v>
      </c>
      <c r="K14" s="163" t="s">
        <v>162</v>
      </c>
      <c r="L14" s="164">
        <v>50</v>
      </c>
      <c r="M14" s="165">
        <v>1.5</v>
      </c>
      <c r="N14" s="166">
        <f t="shared" si="0"/>
        <v>75</v>
      </c>
    </row>
    <row r="15" spans="1:18" x14ac:dyDescent="0.3">
      <c r="B15" s="134" t="s">
        <v>14</v>
      </c>
      <c r="C15" s="135" t="s">
        <v>18</v>
      </c>
      <c r="D15" s="137">
        <v>2</v>
      </c>
      <c r="J15" s="162">
        <v>40764</v>
      </c>
      <c r="K15" s="163" t="s">
        <v>165</v>
      </c>
      <c r="L15" s="164">
        <v>30</v>
      </c>
      <c r="M15" s="165">
        <v>3</v>
      </c>
      <c r="N15" s="166">
        <f t="shared" si="0"/>
        <v>90</v>
      </c>
    </row>
    <row r="16" spans="1:18" x14ac:dyDescent="0.3">
      <c r="B16" s="134" t="s">
        <v>13</v>
      </c>
      <c r="C16" s="135" t="s">
        <v>19</v>
      </c>
      <c r="D16" s="137">
        <v>5</v>
      </c>
      <c r="J16" s="162">
        <v>40766</v>
      </c>
      <c r="K16" s="163" t="s">
        <v>162</v>
      </c>
      <c r="L16" s="164">
        <v>100</v>
      </c>
      <c r="M16" s="165">
        <v>1.5</v>
      </c>
      <c r="N16" s="166">
        <f t="shared" si="0"/>
        <v>150</v>
      </c>
    </row>
    <row r="17" spans="2:14" x14ac:dyDescent="0.3">
      <c r="B17" s="134" t="s">
        <v>10</v>
      </c>
      <c r="C17" s="135" t="s">
        <v>18</v>
      </c>
      <c r="D17" s="137">
        <v>1</v>
      </c>
      <c r="J17" s="162">
        <v>40768</v>
      </c>
      <c r="K17" s="163" t="s">
        <v>163</v>
      </c>
      <c r="L17" s="164">
        <v>30</v>
      </c>
      <c r="M17" s="165">
        <v>4</v>
      </c>
      <c r="N17" s="166">
        <f t="shared" si="0"/>
        <v>120</v>
      </c>
    </row>
    <row r="18" spans="2:14" x14ac:dyDescent="0.3">
      <c r="B18" s="134" t="s">
        <v>8</v>
      </c>
      <c r="C18" s="135" t="s">
        <v>21</v>
      </c>
      <c r="D18" s="137">
        <v>3</v>
      </c>
      <c r="J18" s="162">
        <v>40770</v>
      </c>
      <c r="K18" s="163" t="s">
        <v>165</v>
      </c>
      <c r="L18" s="164">
        <v>40</v>
      </c>
      <c r="M18" s="165">
        <v>3</v>
      </c>
      <c r="N18" s="166">
        <f t="shared" si="0"/>
        <v>120</v>
      </c>
    </row>
    <row r="19" spans="2:14" x14ac:dyDescent="0.3">
      <c r="B19" s="134" t="s">
        <v>11</v>
      </c>
      <c r="C19" s="135" t="s">
        <v>18</v>
      </c>
      <c r="D19" s="137">
        <v>6</v>
      </c>
      <c r="J19" s="162">
        <v>40772</v>
      </c>
      <c r="K19" s="163" t="s">
        <v>164</v>
      </c>
      <c r="L19" s="164">
        <v>50</v>
      </c>
      <c r="M19" s="165">
        <v>10</v>
      </c>
      <c r="N19" s="166">
        <f t="shared" si="0"/>
        <v>500</v>
      </c>
    </row>
    <row r="20" spans="2:14" ht="15" thickBot="1" x14ac:dyDescent="0.35">
      <c r="B20" s="56" t="s">
        <v>17</v>
      </c>
      <c r="C20" s="138" t="s">
        <v>19</v>
      </c>
      <c r="D20" s="57">
        <v>2</v>
      </c>
      <c r="J20" s="167">
        <v>40774</v>
      </c>
      <c r="K20" s="168" t="s">
        <v>162</v>
      </c>
      <c r="L20" s="169">
        <v>20</v>
      </c>
      <c r="M20" s="170">
        <v>1.5</v>
      </c>
      <c r="N20" s="171">
        <f t="shared" si="0"/>
        <v>30</v>
      </c>
    </row>
    <row r="21" spans="2:14" x14ac:dyDescent="0.3">
      <c r="C21" s="85" t="s">
        <v>158</v>
      </c>
    </row>
  </sheetData>
  <mergeCells count="2">
    <mergeCell ref="C2:K4"/>
    <mergeCell ref="J9:N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DCB0FFB49D224DB8390279668A55FD" ma:contentTypeVersion="12" ma:contentTypeDescription="Create a new document." ma:contentTypeScope="" ma:versionID="9d4790c094aa3648f5723f0acdc16792">
  <xsd:schema xmlns:xsd="http://www.w3.org/2001/XMLSchema" xmlns:xs="http://www.w3.org/2001/XMLSchema" xmlns:p="http://schemas.microsoft.com/office/2006/metadata/properties" xmlns:ns2="c4711e22-91b1-4437-ab39-95dd7465b3ad" xmlns:ns3="af5261a7-f474-49c3-8cb2-31f251ad5212" targetNamespace="http://schemas.microsoft.com/office/2006/metadata/properties" ma:root="true" ma:fieldsID="3550362a5f2cf51a581cb0a9881efdf6" ns2:_="" ns3:_="">
    <xsd:import namespace="c4711e22-91b1-4437-ab39-95dd7465b3ad"/>
    <xsd:import namespace="af5261a7-f474-49c3-8cb2-31f251ad521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711e22-91b1-4437-ab39-95dd7465b3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5261a7-f474-49c3-8cb2-31f251ad521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59D70C0-96F7-4E75-A593-77B79AC705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711e22-91b1-4437-ab39-95dd7465b3ad"/>
    <ds:schemaRef ds:uri="af5261a7-f474-49c3-8cb2-31f251ad52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4830DF-C821-4262-9F48-59E705F980E8}">
  <ds:schemaRefs>
    <ds:schemaRef ds:uri="http://schemas.microsoft.com/sharepoint/v3/contenttype/forms"/>
  </ds:schemaRefs>
</ds:datastoreItem>
</file>

<file path=customXml/itemProps3.xml><?xml version="1.0" encoding="utf-8"?>
<ds:datastoreItem xmlns:ds="http://schemas.openxmlformats.org/officeDocument/2006/customXml" ds:itemID="{85B2FF13-8B05-4549-BAF5-5B296795F95F}">
  <ds:schemaRefs>
    <ds:schemaRef ds:uri="c4711e22-91b1-4437-ab39-95dd7465b3ad"/>
    <ds:schemaRef ds:uri="http://schemas.openxmlformats.org/package/2006/metadata/core-properties"/>
    <ds:schemaRef ds:uri="http://purl.org/dc/terms/"/>
    <ds:schemaRef ds:uri="http://purl.org/dc/elements/1.1/"/>
    <ds:schemaRef ds:uri="http://purl.org/dc/dcmitype/"/>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af5261a7-f474-49c3-8cb2-31f251ad521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Introduction</vt:lpstr>
      <vt:lpstr>Absolute Cell Referencing</vt:lpstr>
      <vt:lpstr>VLOOKUP</vt:lpstr>
      <vt:lpstr>Exam Question</vt:lpstr>
      <vt:lpstr>HLOOKUP</vt:lpstr>
      <vt:lpstr>LookUP</vt:lpstr>
      <vt:lpstr>If </vt:lpstr>
      <vt:lpstr>Exam Practise</vt:lpstr>
      <vt:lpstr>SUMIF</vt:lpstr>
      <vt:lpstr>Exam Sumif</vt:lpstr>
      <vt:lpstr>Average, MAX &amp; MIN</vt:lpstr>
      <vt:lpstr>'Exam Practise'!N8phone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kelly price</dc:creator>
  <cp:lastModifiedBy>LEGION</cp:lastModifiedBy>
  <dcterms:created xsi:type="dcterms:W3CDTF">2016-03-16T14:30:07Z</dcterms:created>
  <dcterms:modified xsi:type="dcterms:W3CDTF">2021-10-26T23:00:08Z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0x01010057DCB0FFB49D224DB8390279668A55FD</vt:lpwstr>
  </property>
</Properties>
</file>